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hh/Dropbox/PTA/web/img_g/g631/_notes/"/>
    </mc:Choice>
  </mc:AlternateContent>
  <xr:revisionPtr revIDLastSave="0" documentId="13_ncr:1_{27F8B7B2-E94E-2F4A-AE96-A578AC19FF49}" xr6:coauthVersionLast="47" xr6:coauthVersionMax="47" xr10:uidLastSave="{00000000-0000-0000-0000-000000000000}"/>
  <bookViews>
    <workbookView xWindow="820" yWindow="560" windowWidth="27200" windowHeight="19640" activeTab="2" xr2:uid="{6C16DE56-164F-4B90-AC24-F2D34F77DAD8}"/>
  </bookViews>
  <sheets>
    <sheet name="いじめ(2-1)" sheetId="1" r:id="rId1"/>
    <sheet name="HTML" sheetId="3" r:id="rId2"/>
    <sheet name="HTML (2)" sheetId="4" r:id="rId3"/>
  </sheets>
  <externalReferences>
    <externalReference r:id="rId4"/>
  </externalReferences>
  <definedNames>
    <definedName name="A">#REF!</definedName>
    <definedName name="A学校基本調査_12.2_1">#REF!</definedName>
    <definedName name="A学校基本調査_13.2_1">#REF!</definedName>
    <definedName name="A学校基本調査_19.2_1">#REF!</definedName>
    <definedName name="A学校基本調査_4.2_1">#REF!</definedName>
    <definedName name="A学校基本調査_5.2_1">#REF!</definedName>
    <definedName name="B">#REF!</definedName>
    <definedName name="D">#REF!</definedName>
    <definedName name="Data11">[1]Area!$C$4</definedName>
    <definedName name="Data12">[1]Area!$C$5</definedName>
    <definedName name="Data13">[1]Area!$C$6</definedName>
    <definedName name="Data14">[1]Area!$C$7</definedName>
    <definedName name="Data15">[1]Area!$C$8</definedName>
    <definedName name="Data16">[1]Area!$C$9</definedName>
    <definedName name="F">#REF!</definedName>
    <definedName name="_xlnm.Print_Area" localSheetId="0">'いじめ(2-1)'!$A$1:$I$31</definedName>
    <definedName name="Table" localSheetId="2">'HTML (2)'!$B$4:$L$55</definedName>
    <definedName name="Table">HTML!$B$4:$L$61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6" i="4" l="1"/>
  <c r="R35" i="4"/>
  <c r="R34" i="4"/>
  <c r="R33" i="4"/>
  <c r="R32" i="4"/>
  <c r="R31" i="4"/>
  <c r="R30" i="4"/>
  <c r="R29" i="4"/>
  <c r="R28" i="4"/>
  <c r="V19" i="4"/>
  <c r="U19" i="4"/>
  <c r="T19" i="4"/>
  <c r="V27" i="4"/>
  <c r="U27" i="4"/>
  <c r="T27" i="4"/>
  <c r="V26" i="4"/>
  <c r="U26" i="4"/>
  <c r="T26" i="4"/>
  <c r="V25" i="4"/>
  <c r="U25" i="4"/>
  <c r="T25" i="4"/>
  <c r="V24" i="4"/>
  <c r="U24" i="4"/>
  <c r="T24" i="4"/>
  <c r="V23" i="4"/>
  <c r="U23" i="4"/>
  <c r="T23" i="4"/>
  <c r="V22" i="4"/>
  <c r="U22" i="4"/>
  <c r="T22" i="4"/>
  <c r="V21" i="4"/>
  <c r="U21" i="4"/>
  <c r="T21" i="4"/>
  <c r="V20" i="4"/>
  <c r="U20" i="4"/>
  <c r="T20" i="4"/>
  <c r="S27" i="4"/>
  <c r="R27" i="4"/>
  <c r="S26" i="4"/>
  <c r="R26" i="4"/>
  <c r="S25" i="4"/>
  <c r="R25" i="4"/>
  <c r="S24" i="4"/>
  <c r="R24" i="4"/>
  <c r="S23" i="4"/>
  <c r="R23" i="4"/>
  <c r="S22" i="4"/>
  <c r="R22" i="4"/>
  <c r="S21" i="4"/>
  <c r="R21" i="4"/>
  <c r="S20" i="4"/>
  <c r="R20" i="4"/>
  <c r="S19" i="4"/>
  <c r="R19" i="4"/>
  <c r="R9" i="4"/>
  <c r="Y8" i="4"/>
  <c r="X8" i="4"/>
  <c r="W8" i="4"/>
  <c r="V8" i="4"/>
  <c r="U8" i="4"/>
  <c r="T8" i="4"/>
  <c r="S8" i="4"/>
  <c r="R8" i="4"/>
  <c r="Y7" i="4"/>
  <c r="X7" i="4"/>
  <c r="W7" i="4"/>
  <c r="V7" i="4"/>
  <c r="U7" i="4"/>
  <c r="T7" i="4"/>
  <c r="S7" i="4"/>
  <c r="R7" i="4"/>
  <c r="E4" i="4"/>
  <c r="F4" i="4" s="1"/>
  <c r="G4" i="4" s="1"/>
  <c r="H4" i="4" s="1"/>
  <c r="I4" i="4" s="1"/>
  <c r="J4" i="4" s="1"/>
  <c r="K4" i="4" s="1"/>
  <c r="L4" i="4" s="1"/>
  <c r="T39" i="3"/>
  <c r="S39" i="3"/>
  <c r="R39" i="3"/>
  <c r="R60" i="3" s="1"/>
  <c r="T38" i="3"/>
  <c r="S38" i="3"/>
  <c r="R38" i="3"/>
  <c r="R59" i="3" s="1"/>
  <c r="T37" i="3"/>
  <c r="S37" i="3"/>
  <c r="R37" i="3"/>
  <c r="R58" i="3" s="1"/>
  <c r="T36" i="3"/>
  <c r="S36" i="3"/>
  <c r="R36" i="3"/>
  <c r="R57" i="3" s="1"/>
  <c r="T35" i="3"/>
  <c r="S35" i="3"/>
  <c r="R35" i="3"/>
  <c r="R56" i="3" s="1"/>
  <c r="T34" i="3"/>
  <c r="S34" i="3"/>
  <c r="R34" i="3"/>
  <c r="R55" i="3" s="1"/>
  <c r="T33" i="3"/>
  <c r="S33" i="3"/>
  <c r="R33" i="3"/>
  <c r="R54" i="3" s="1"/>
  <c r="T32" i="3"/>
  <c r="S32" i="3"/>
  <c r="R32" i="3"/>
  <c r="R53" i="3" s="1"/>
  <c r="T31" i="3"/>
  <c r="S31" i="3"/>
  <c r="R31" i="3"/>
  <c r="R52" i="3" s="1"/>
  <c r="T30" i="3"/>
  <c r="S30" i="3"/>
  <c r="R30" i="3"/>
  <c r="R51" i="3" s="1"/>
  <c r="T29" i="3"/>
  <c r="S29" i="3"/>
  <c r="R29" i="3"/>
  <c r="R50" i="3" s="1"/>
  <c r="T28" i="3"/>
  <c r="S28" i="3"/>
  <c r="R28" i="3"/>
  <c r="R49" i="3" s="1"/>
  <c r="T27" i="3"/>
  <c r="S27" i="3"/>
  <c r="R27" i="3"/>
  <c r="R48" i="3" s="1"/>
  <c r="T26" i="3"/>
  <c r="S26" i="3"/>
  <c r="R26" i="3"/>
  <c r="R47" i="3" s="1"/>
  <c r="T25" i="3"/>
  <c r="S25" i="3"/>
  <c r="R25" i="3"/>
  <c r="R46" i="3" s="1"/>
  <c r="Y24" i="3"/>
  <c r="X24" i="3"/>
  <c r="W24" i="3"/>
  <c r="V24" i="3"/>
  <c r="U24" i="3"/>
  <c r="T24" i="3"/>
  <c r="S24" i="3"/>
  <c r="R24" i="3"/>
  <c r="R45" i="3" s="1"/>
  <c r="Y23" i="3"/>
  <c r="X23" i="3"/>
  <c r="W23" i="3"/>
  <c r="V23" i="3"/>
  <c r="U23" i="3"/>
  <c r="T23" i="3"/>
  <c r="S23" i="3"/>
  <c r="R23" i="3"/>
  <c r="R44" i="3" s="1"/>
  <c r="Y22" i="3"/>
  <c r="X22" i="3"/>
  <c r="W22" i="3"/>
  <c r="V22" i="3"/>
  <c r="U22" i="3"/>
  <c r="T22" i="3"/>
  <c r="S22" i="3"/>
  <c r="R22" i="3"/>
  <c r="R43" i="3" s="1"/>
  <c r="Y21" i="3"/>
  <c r="X21" i="3"/>
  <c r="W21" i="3"/>
  <c r="V21" i="3"/>
  <c r="U21" i="3"/>
  <c r="T21" i="3"/>
  <c r="S21" i="3"/>
  <c r="R21" i="3"/>
  <c r="R42" i="3" s="1"/>
  <c r="Y20" i="3"/>
  <c r="X20" i="3"/>
  <c r="W20" i="3"/>
  <c r="V20" i="3"/>
  <c r="U20" i="3"/>
  <c r="T20" i="3"/>
  <c r="S20" i="3"/>
  <c r="R20" i="3"/>
  <c r="R41" i="3" s="1"/>
  <c r="S11" i="3"/>
  <c r="V10" i="3"/>
  <c r="S10" i="3"/>
  <c r="S12" i="3" s="1"/>
  <c r="R9" i="3"/>
  <c r="Y8" i="3"/>
  <c r="Y11" i="3" s="1"/>
  <c r="X8" i="3"/>
  <c r="W8" i="3"/>
  <c r="V8" i="3"/>
  <c r="U8" i="3"/>
  <c r="T8" i="3"/>
  <c r="S8" i="3"/>
  <c r="R8" i="3"/>
  <c r="Y7" i="3"/>
  <c r="X7" i="3"/>
  <c r="W7" i="3"/>
  <c r="V7" i="3"/>
  <c r="U7" i="3"/>
  <c r="T7" i="3"/>
  <c r="S7" i="3"/>
  <c r="R7" i="3"/>
  <c r="E4" i="3"/>
  <c r="F4" i="3" s="1"/>
  <c r="G4" i="3" s="1"/>
  <c r="H4" i="3" s="1"/>
  <c r="I4" i="3" s="1"/>
  <c r="J4" i="3" s="1"/>
  <c r="K4" i="3" s="1"/>
  <c r="L4" i="3" s="1"/>
  <c r="K7" i="1"/>
  <c r="V11" i="4" l="1"/>
  <c r="W11" i="4"/>
  <c r="X11" i="4"/>
  <c r="R11" i="4"/>
  <c r="S11" i="4"/>
  <c r="Y11" i="4"/>
  <c r="T11" i="4"/>
  <c r="U11" i="4"/>
  <c r="T11" i="3"/>
  <c r="U11" i="3"/>
  <c r="X11" i="3"/>
  <c r="T10" i="4"/>
  <c r="U10" i="4"/>
  <c r="V10" i="4"/>
  <c r="W10" i="4"/>
  <c r="X10" i="4"/>
  <c r="X12" i="4" s="1"/>
  <c r="Y10" i="3"/>
  <c r="Y12" i="3" s="1"/>
  <c r="Y10" i="4"/>
  <c r="R10" i="4"/>
  <c r="R11" i="3"/>
  <c r="V11" i="3"/>
  <c r="V12" i="3" s="1"/>
  <c r="W11" i="3"/>
  <c r="S10" i="4"/>
  <c r="S12" i="4" s="1"/>
  <c r="T10" i="3"/>
  <c r="T12" i="3" s="1"/>
  <c r="U10" i="3"/>
  <c r="U12" i="3" s="1"/>
  <c r="W10" i="3"/>
  <c r="W12" i="3" s="1"/>
  <c r="X10" i="3"/>
  <c r="X12" i="3" s="1"/>
  <c r="R10" i="3"/>
  <c r="R12" i="3" s="1"/>
  <c r="V12" i="4" l="1"/>
  <c r="W12" i="4"/>
  <c r="R12" i="4"/>
  <c r="U12" i="4"/>
  <c r="T12" i="4"/>
  <c r="Y12" i="4"/>
  <c r="R14" i="3"/>
  <c r="R14" i="4" l="1"/>
</calcChain>
</file>

<file path=xl/sharedStrings.xml><?xml version="1.0" encoding="utf-8"?>
<sst xmlns="http://schemas.openxmlformats.org/spreadsheetml/2006/main" count="173" uniqueCount="72">
  <si>
    <t>２．いじめ</t>
    <phoneticPr fontId="3"/>
  </si>
  <si>
    <t>（２－１）いじめの認知学校数・認知件数</t>
    <rPh sb="9" eb="11">
      <t>ニンチ</t>
    </rPh>
    <rPh sb="11" eb="13">
      <t>ガッコウ</t>
    </rPh>
    <rPh sb="13" eb="14">
      <t>カズ</t>
    </rPh>
    <rPh sb="15" eb="17">
      <t>ニンチ</t>
    </rPh>
    <rPh sb="17" eb="19">
      <t>ケンスウ</t>
    </rPh>
    <phoneticPr fontId="3"/>
  </si>
  <si>
    <t>学校総数</t>
    <rPh sb="0" eb="2">
      <t>ガコウ</t>
    </rPh>
    <rPh sb="2" eb="4">
      <t>ソウスウ</t>
    </rPh>
    <phoneticPr fontId="3"/>
  </si>
  <si>
    <t>認知した学校数</t>
    <rPh sb="0" eb="2">
      <t>ニンチ</t>
    </rPh>
    <rPh sb="4" eb="6">
      <t>ガコウ</t>
    </rPh>
    <rPh sb="6" eb="7">
      <t>スウ</t>
    </rPh>
    <phoneticPr fontId="3"/>
  </si>
  <si>
    <t>比率</t>
    <rPh sb="0" eb="1">
      <t>ヒ</t>
    </rPh>
    <rPh sb="1" eb="2">
      <t>リツ</t>
    </rPh>
    <phoneticPr fontId="3"/>
  </si>
  <si>
    <t>認知件数</t>
    <rPh sb="0" eb="2">
      <t>ニンチ</t>
    </rPh>
    <rPh sb="2" eb="4">
      <t>ケンスウ</t>
    </rPh>
    <phoneticPr fontId="3"/>
  </si>
  <si>
    <t>１校当たりの認知件数</t>
    <rPh sb="1" eb="2">
      <t>コウ</t>
    </rPh>
    <rPh sb="6" eb="8">
      <t>ニンチ</t>
    </rPh>
    <rPh sb="8" eb="10">
      <t>ケンスウ</t>
    </rPh>
    <phoneticPr fontId="3"/>
  </si>
  <si>
    <t>認知していない学校数</t>
    <rPh sb="0" eb="2">
      <t>ニンチ</t>
    </rPh>
    <rPh sb="7" eb="9">
      <t>ガコウ</t>
    </rPh>
    <rPh sb="9" eb="10">
      <t>スウ</t>
    </rPh>
    <phoneticPr fontId="3"/>
  </si>
  <si>
    <t>A</t>
    <phoneticPr fontId="3"/>
  </si>
  <si>
    <t>B</t>
    <phoneticPr fontId="3"/>
  </si>
  <si>
    <t>B/A</t>
    <phoneticPr fontId="3"/>
  </si>
  <si>
    <t>C</t>
    <phoneticPr fontId="3"/>
  </si>
  <si>
    <t>C/A</t>
    <phoneticPr fontId="3"/>
  </si>
  <si>
    <t>D</t>
    <phoneticPr fontId="3"/>
  </si>
  <si>
    <t>D/A</t>
    <phoneticPr fontId="3"/>
  </si>
  <si>
    <t>（校）</t>
    <phoneticPr fontId="3"/>
  </si>
  <si>
    <t>（％）</t>
    <phoneticPr fontId="3"/>
  </si>
  <si>
    <t>（件）</t>
    <phoneticPr fontId="3"/>
  </si>
  <si>
    <t>小学校</t>
    <rPh sb="0" eb="3">
      <t>ショウガッコウ</t>
    </rPh>
    <phoneticPr fontId="3"/>
  </si>
  <si>
    <t>国立</t>
    <rPh sb="0" eb="1">
      <t>クニ</t>
    </rPh>
    <rPh sb="1" eb="2">
      <t>リツ</t>
    </rPh>
    <phoneticPr fontId="3"/>
  </si>
  <si>
    <t>公立</t>
    <rPh sb="0" eb="1">
      <t>コウ</t>
    </rPh>
    <rPh sb="1" eb="2">
      <t>リツ</t>
    </rPh>
    <phoneticPr fontId="3"/>
  </si>
  <si>
    <t>私立</t>
    <rPh sb="0" eb="1">
      <t>ワタシ</t>
    </rPh>
    <rPh sb="1" eb="2">
      <t>リツ</t>
    </rPh>
    <phoneticPr fontId="3"/>
  </si>
  <si>
    <t>計</t>
    <rPh sb="0" eb="1">
      <t>ケイ</t>
    </rPh>
    <phoneticPr fontId="3"/>
  </si>
  <si>
    <t>中学校</t>
    <rPh sb="0" eb="3">
      <t>チュウガッコウ</t>
    </rPh>
    <phoneticPr fontId="3"/>
  </si>
  <si>
    <t>高等学校</t>
    <rPh sb="0" eb="2">
      <t>コウトウ</t>
    </rPh>
    <rPh sb="2" eb="4">
      <t>ガッコウ</t>
    </rPh>
    <phoneticPr fontId="3"/>
  </si>
  <si>
    <t>特別支援学校</t>
    <rPh sb="0" eb="2">
      <t>トクベツ</t>
    </rPh>
    <rPh sb="2" eb="4">
      <t>シエン</t>
    </rPh>
    <rPh sb="4" eb="6">
      <t>ガッコウ</t>
    </rPh>
    <phoneticPr fontId="3"/>
  </si>
  <si>
    <t>（注１）</t>
    <rPh sb="1" eb="2">
      <t>チュウ</t>
    </rPh>
    <phoneticPr fontId="3"/>
  </si>
  <si>
    <t>（注２）</t>
    <rPh sb="1" eb="2">
      <t>チュウ</t>
    </rPh>
    <phoneticPr fontId="3"/>
  </si>
  <si>
    <t>調査対象は国公私立小・中・高等学校及び特別支援学校。小学校には義務教育学校前期課程，中学校には義務教育学校後期課程及び中等教育学校前期課程，高等学校には中等教育学校後期課程を含む。高等学校の全定併置校や通信制併設校等は，全日制，定時制，通信制それぞれの数値を合計したもの。</t>
    <rPh sb="0" eb="2">
      <t>チョウサ</t>
    </rPh>
    <rPh sb="2" eb="4">
      <t>タイショウ</t>
    </rPh>
    <rPh sb="5" eb="6">
      <t>コク</t>
    </rPh>
    <rPh sb="6" eb="7">
      <t>コウ</t>
    </rPh>
    <rPh sb="7" eb="9">
      <t>シリツ</t>
    </rPh>
    <rPh sb="9" eb="10">
      <t>ショウ</t>
    </rPh>
    <rPh sb="11" eb="12">
      <t>チュウ</t>
    </rPh>
    <rPh sb="13" eb="15">
      <t>コウトウ</t>
    </rPh>
    <rPh sb="15" eb="17">
      <t>ガッコウ</t>
    </rPh>
    <rPh sb="17" eb="18">
      <t>オヨ</t>
    </rPh>
    <rPh sb="19" eb="21">
      <t>トクベツ</t>
    </rPh>
    <rPh sb="21" eb="23">
      <t>シエン</t>
    </rPh>
    <rPh sb="23" eb="25">
      <t>ガッコウ</t>
    </rPh>
    <rPh sb="26" eb="29">
      <t>ショウガッコウ</t>
    </rPh>
    <rPh sb="31" eb="33">
      <t>ギム</t>
    </rPh>
    <rPh sb="33" eb="35">
      <t>キョウイク</t>
    </rPh>
    <rPh sb="35" eb="37">
      <t>ガッコウ</t>
    </rPh>
    <rPh sb="37" eb="39">
      <t>ゼンキ</t>
    </rPh>
    <rPh sb="39" eb="41">
      <t>カテイ</t>
    </rPh>
    <rPh sb="42" eb="45">
      <t>チュウガッコウ</t>
    </rPh>
    <rPh sb="47" eb="49">
      <t>ギム</t>
    </rPh>
    <rPh sb="49" eb="51">
      <t>キョウイク</t>
    </rPh>
    <rPh sb="51" eb="53">
      <t>ガッコウ</t>
    </rPh>
    <rPh sb="53" eb="55">
      <t>コウキ</t>
    </rPh>
    <rPh sb="55" eb="57">
      <t>カテイ</t>
    </rPh>
    <rPh sb="57" eb="58">
      <t>オヨ</t>
    </rPh>
    <rPh sb="59" eb="61">
      <t>チュウトウ</t>
    </rPh>
    <rPh sb="61" eb="63">
      <t>キョウイク</t>
    </rPh>
    <rPh sb="63" eb="65">
      <t>ガッコウ</t>
    </rPh>
    <rPh sb="65" eb="67">
      <t>ゼンキ</t>
    </rPh>
    <rPh sb="67" eb="69">
      <t>カテイ</t>
    </rPh>
    <rPh sb="70" eb="72">
      <t>コウトウ</t>
    </rPh>
    <rPh sb="72" eb="74">
      <t>ガッコウ</t>
    </rPh>
    <rPh sb="76" eb="78">
      <t>チュウトウ</t>
    </rPh>
    <rPh sb="78" eb="80">
      <t>キョウイク</t>
    </rPh>
    <rPh sb="80" eb="82">
      <t>ガッコウ</t>
    </rPh>
    <rPh sb="82" eb="84">
      <t>コウキ</t>
    </rPh>
    <rPh sb="84" eb="86">
      <t>カテイ</t>
    </rPh>
    <rPh sb="87" eb="88">
      <t>フク</t>
    </rPh>
    <phoneticPr fontId="3"/>
  </si>
  <si>
    <t>（注３）</t>
    <rPh sb="1" eb="2">
      <t>チュウ</t>
    </rPh>
    <phoneticPr fontId="3"/>
  </si>
  <si>
    <t>高等学校の全定併置校や通信制併設校等は，全日制，定時制，通信制をそれぞれ１校として計上。このため学校総数は学校基本調査の数値と一致しない。</t>
    <rPh sb="0" eb="2">
      <t>コウトウ</t>
    </rPh>
    <rPh sb="2" eb="4">
      <t>ガッコウ</t>
    </rPh>
    <rPh sb="20" eb="23">
      <t>ゼンニチセイ</t>
    </rPh>
    <rPh sb="24" eb="27">
      <t>テイジセイ</t>
    </rPh>
    <rPh sb="28" eb="31">
      <t>ツウシンセイ</t>
    </rPh>
    <rPh sb="37" eb="38">
      <t>コウ</t>
    </rPh>
    <rPh sb="41" eb="43">
      <t>ケイジョウ</t>
    </rPh>
    <rPh sb="48" eb="50">
      <t>ガッコウ</t>
    </rPh>
    <rPh sb="50" eb="52">
      <t>ソウスウ</t>
    </rPh>
    <rPh sb="53" eb="55">
      <t>ガッコウ</t>
    </rPh>
    <rPh sb="55" eb="57">
      <t>キホン</t>
    </rPh>
    <rPh sb="57" eb="59">
      <t>チョウサ</t>
    </rPh>
    <rPh sb="60" eb="62">
      <t>スウチ</t>
    </rPh>
    <rPh sb="63" eb="65">
      <t>イッチ</t>
    </rPh>
    <phoneticPr fontId="3"/>
  </si>
  <si>
    <t>（注４）</t>
    <rPh sb="1" eb="2">
      <t>チュウ</t>
    </rPh>
    <phoneticPr fontId="3"/>
  </si>
  <si>
    <t>休校等の学校があるため，認知した学校数と認知していない学校数の合計は，学校総数と一致しない。</t>
    <rPh sb="0" eb="3">
      <t>キュウコウトウ</t>
    </rPh>
    <rPh sb="4" eb="6">
      <t>ガッコウ</t>
    </rPh>
    <rPh sb="12" eb="14">
      <t>ニンチ</t>
    </rPh>
    <rPh sb="16" eb="19">
      <t>ガッコウスウ</t>
    </rPh>
    <rPh sb="20" eb="22">
      <t>ニンチ</t>
    </rPh>
    <rPh sb="27" eb="30">
      <t>ガッコウスウ</t>
    </rPh>
    <rPh sb="31" eb="33">
      <t>ゴウケイ</t>
    </rPh>
    <rPh sb="35" eb="37">
      <t>ガッコウ</t>
    </rPh>
    <rPh sb="37" eb="39">
      <t>ソウスウ</t>
    </rPh>
    <rPh sb="40" eb="42">
      <t>イッチ</t>
    </rPh>
    <phoneticPr fontId="3"/>
  </si>
  <si>
    <t>いじめの定義
　本調査において，個々の行為が「いじめ」に当たるか否かの判断は，表面的・形式的に行うことなく，いじめられた児童生徒の立場に立って行うものとする。
　「いじめ」とは，「児童生徒に対して，当該児童生徒が在籍する学校に在籍している等当該児童生徒と一定の人的関係のある他の児童生徒が行う心理的又は物理的な影響を与える行為（インターネットを通じて行われるものを含む。）であって，当該行為の対象となった児童生徒が心身の苦痛を感じているもの」とする。なお，起こった場所は学校の内外を問わない。</t>
    <phoneticPr fontId="3"/>
  </si>
  <si>
    <t>&lt;br&gt;</t>
  </si>
  <si>
    <t>&lt;/td&gt;</t>
  </si>
  <si>
    <t>&lt;/tr&gt;</t>
    <phoneticPr fontId="8"/>
  </si>
  <si>
    <t>&lt;td class="right0808"&gt;</t>
    <phoneticPr fontId="8"/>
  </si>
  <si>
    <t>&lt;tr&gt;</t>
    <phoneticPr fontId="8"/>
  </si>
  <si>
    <t>&lt;td&gt;</t>
    <phoneticPr fontId="8"/>
  </si>
  <si>
    <t>%</t>
    <phoneticPr fontId="8"/>
  </si>
  <si>
    <t>Table</t>
    <phoneticPr fontId="8"/>
  </si>
  <si>
    <t>区分</t>
    <rPh sb="0" eb="2">
      <t>クブン</t>
    </rPh>
    <phoneticPr fontId="8"/>
  </si>
  <si>
    <t>幼稚園</t>
    <rPh sb="0" eb="3">
      <t>ヨウチエン</t>
    </rPh>
    <phoneticPr fontId="8"/>
  </si>
  <si>
    <t>小学校</t>
    <rPh sb="0" eb="3">
      <t>ショウガッコウ</t>
    </rPh>
    <phoneticPr fontId="10"/>
  </si>
  <si>
    <t>中学校</t>
    <rPh sb="0" eb="3">
      <t>チュウガッコウ</t>
    </rPh>
    <phoneticPr fontId="8"/>
  </si>
  <si>
    <t>高等学校（全日制）</t>
    <rPh sb="0" eb="2">
      <t>コウトウ</t>
    </rPh>
    <rPh sb="2" eb="4">
      <t>ガッコウ</t>
    </rPh>
    <rPh sb="5" eb="8">
      <t>ゼンニチセイ</t>
    </rPh>
    <phoneticPr fontId="8"/>
  </si>
  <si>
    <t>公立</t>
    <rPh sb="0" eb="2">
      <t>コウリツ</t>
    </rPh>
    <phoneticPr fontId="8"/>
  </si>
  <si>
    <t>私立</t>
    <rPh sb="0" eb="2">
      <t>シリツ</t>
    </rPh>
    <phoneticPr fontId="8"/>
  </si>
  <si>
    <t>学習費総額</t>
    <rPh sb="0" eb="2">
      <t>ガクシュウ</t>
    </rPh>
    <rPh sb="2" eb="3">
      <t>ヒ</t>
    </rPh>
    <rPh sb="3" eb="5">
      <t>ソウガク</t>
    </rPh>
    <phoneticPr fontId="8"/>
  </si>
  <si>
    <t>学校教育費</t>
    <rPh sb="0" eb="2">
      <t>ガッコウ</t>
    </rPh>
    <rPh sb="2" eb="4">
      <t>キョウイク</t>
    </rPh>
    <rPh sb="4" eb="5">
      <t>ヒ</t>
    </rPh>
    <phoneticPr fontId="8"/>
  </si>
  <si>
    <t>学校給食費</t>
    <rPh sb="0" eb="2">
      <t>ガッコウ</t>
    </rPh>
    <rPh sb="2" eb="4">
      <t>キュウショク</t>
    </rPh>
    <rPh sb="4" eb="5">
      <t>ヒ</t>
    </rPh>
    <phoneticPr fontId="8"/>
  </si>
  <si>
    <t>…</t>
  </si>
  <si>
    <t>学校外活動費</t>
    <rPh sb="0" eb="2">
      <t>ガッコウ</t>
    </rPh>
    <rPh sb="2" eb="3">
      <t>ガイ</t>
    </rPh>
    <rPh sb="3" eb="5">
      <t>カツドウ</t>
    </rPh>
    <rPh sb="5" eb="6">
      <t>ヒ</t>
    </rPh>
    <phoneticPr fontId="8"/>
  </si>
  <si>
    <t>補助学習費</t>
    <rPh sb="0" eb="2">
      <t>ホジョ</t>
    </rPh>
    <rPh sb="2" eb="4">
      <t>ガクシュウ</t>
    </rPh>
    <rPh sb="4" eb="5">
      <t>ヒ</t>
    </rPh>
    <phoneticPr fontId="8"/>
  </si>
  <si>
    <t>家庭内学習費</t>
    <rPh sb="0" eb="3">
      <t>カテイナイ</t>
    </rPh>
    <rPh sb="3" eb="5">
      <t>ガクシュウ</t>
    </rPh>
    <rPh sb="5" eb="6">
      <t>ヒ</t>
    </rPh>
    <phoneticPr fontId="8"/>
  </si>
  <si>
    <t>通信教育・家庭教師費</t>
    <rPh sb="0" eb="2">
      <t>ツウシン</t>
    </rPh>
    <rPh sb="2" eb="4">
      <t>キョウイク</t>
    </rPh>
    <rPh sb="5" eb="7">
      <t>カテイ</t>
    </rPh>
    <rPh sb="7" eb="9">
      <t>キョウシ</t>
    </rPh>
    <rPh sb="9" eb="10">
      <t>ヒ</t>
    </rPh>
    <phoneticPr fontId="8"/>
  </si>
  <si>
    <t>学習塾費</t>
    <rPh sb="0" eb="3">
      <t>ガクシュウジュク</t>
    </rPh>
    <rPh sb="3" eb="4">
      <t>ヒ</t>
    </rPh>
    <phoneticPr fontId="8"/>
  </si>
  <si>
    <t>その他</t>
    <rPh sb="2" eb="3">
      <t>タ</t>
    </rPh>
    <phoneticPr fontId="8"/>
  </si>
  <si>
    <t>その他の学校外活動費</t>
    <phoneticPr fontId="8"/>
  </si>
  <si>
    <t>国立</t>
    <rPh sb="0" eb="1">
      <t>クニ</t>
    </rPh>
    <rPh sb="1" eb="2">
      <t>リツ</t>
    </rPh>
    <phoneticPr fontId="7"/>
  </si>
  <si>
    <t>公立</t>
    <rPh sb="0" eb="1">
      <t>コウ</t>
    </rPh>
    <rPh sb="1" eb="2">
      <t>リツ</t>
    </rPh>
    <phoneticPr fontId="7"/>
  </si>
  <si>
    <t>私立</t>
    <rPh sb="0" eb="1">
      <t>ワタシ</t>
    </rPh>
    <rPh sb="1" eb="2">
      <t>リツ</t>
    </rPh>
    <phoneticPr fontId="7"/>
  </si>
  <si>
    <r>
      <rPr>
        <sz val="9"/>
        <rFont val="BIZ UDPGothic"/>
        <family val="1"/>
      </rPr>
      <t>小学校</t>
    </r>
  </si>
  <si>
    <r>
      <rPr>
        <sz val="9"/>
        <rFont val="BIZ UDPGothic"/>
        <family val="1"/>
      </rPr>
      <t>中学校</t>
    </r>
  </si>
  <si>
    <r>
      <rPr>
        <sz val="9"/>
        <rFont val="BIZ UDPGothic"/>
        <family val="1"/>
      </rPr>
      <t>高等学校</t>
    </r>
  </si>
  <si>
    <r>
      <rPr>
        <sz val="9"/>
        <rFont val="BIZ UDPGothic"/>
        <family val="1"/>
      </rPr>
      <t>特別支援学校</t>
    </r>
  </si>
  <si>
    <r>
      <rPr>
        <sz val="9"/>
        <rFont val="BIZ UDPGothic"/>
        <family val="1"/>
      </rPr>
      <t>合計</t>
    </r>
  </si>
  <si>
    <r>
      <rPr>
        <sz val="8"/>
        <rFont val="BIZ UDPGothic"/>
        <family val="1"/>
      </rPr>
      <t>生命</t>
    </r>
  </si>
  <si>
    <r>
      <rPr>
        <sz val="8"/>
        <rFont val="BIZ UDPGothic"/>
        <family val="1"/>
      </rPr>
      <t>身体</t>
    </r>
  </si>
  <si>
    <r>
      <rPr>
        <sz val="8"/>
        <rFont val="BIZ UDPGothic"/>
        <family val="1"/>
      </rPr>
      <t>精神</t>
    </r>
  </si>
  <si>
    <r>
      <rPr>
        <sz val="8"/>
        <rFont val="BIZ UDPGothic"/>
        <family val="1"/>
      </rPr>
      <t>金品等</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</si>
</sst>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 "/>
  </numFmts>
  <fonts count="20">
    <font>
      <sz val="11"/>
      <name val="ＭＳ Ｐゴシック"/>
      <family val="3"/>
      <charset val="128"/>
    </font>
    <font>
      <sz val="12"/>
      <color theme="1"/>
      <name val="游ゴシック"/>
      <family val="2"/>
      <charset val="128"/>
      <scheme val="minor"/>
    </font>
    <font>
      <sz val="16"/>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sz val="12"/>
      <color theme="1"/>
      <name val="メイリオ"/>
      <family val="2"/>
      <charset val="128"/>
    </font>
    <font>
      <sz val="6"/>
      <name val="游ゴシック"/>
      <family val="2"/>
      <charset val="128"/>
      <scheme val="minor"/>
    </font>
    <font>
      <sz val="12"/>
      <color theme="5"/>
      <name val="游ゴシック"/>
      <family val="2"/>
      <charset val="128"/>
      <scheme val="minor"/>
    </font>
    <font>
      <sz val="11"/>
      <color theme="1"/>
      <name val="游ゴシック"/>
      <family val="2"/>
      <charset val="128"/>
      <scheme val="minor"/>
    </font>
    <font>
      <sz val="12"/>
      <color rgb="FF00B050"/>
      <name val="游ゴシック"/>
      <family val="2"/>
      <charset val="128"/>
      <scheme val="minor"/>
    </font>
    <font>
      <sz val="12"/>
      <color rgb="FFC00000"/>
      <name val="游ゴシック"/>
      <family val="2"/>
      <charset val="128"/>
      <scheme val="minor"/>
    </font>
    <font>
      <sz val="12"/>
      <color rgb="FF0070C0"/>
      <name val="游ゴシック"/>
      <family val="2"/>
      <charset val="128"/>
      <scheme val="minor"/>
    </font>
    <font>
      <sz val="12"/>
      <color theme="4"/>
      <name val="メイリオ"/>
      <family val="2"/>
      <charset val="128"/>
    </font>
    <font>
      <sz val="9"/>
      <name val="BIZ UDPGothic"/>
      <family val="3"/>
      <charset val="128"/>
    </font>
    <font>
      <sz val="9"/>
      <name val="BIZ UDPGothic"/>
      <family val="1"/>
    </font>
    <font>
      <sz val="11"/>
      <color rgb="FF000000"/>
      <name val="BIZ UDPGothic"/>
      <family val="2"/>
    </font>
    <font>
      <sz val="8"/>
      <name val="BIZ UDPGothic"/>
      <family val="3"/>
      <charset val="128"/>
    </font>
    <font>
      <sz val="8"/>
      <name val="BIZ UDPGothic"/>
      <family val="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3">
    <border>
      <left/>
      <right/>
      <top/>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top/>
      <bottom/>
      <diagonal/>
    </border>
    <border>
      <left/>
      <right style="thin">
        <color indexed="64"/>
      </right>
      <top/>
      <bottom/>
      <diagonal/>
    </border>
    <border>
      <left style="thin">
        <color auto="1"/>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auto="1"/>
      </left>
      <right/>
      <top/>
      <bottom style="thin">
        <color auto="1"/>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auto="1"/>
      </left>
      <right style="hair">
        <color auto="1"/>
      </right>
      <top style="hair">
        <color auto="1"/>
      </top>
      <bottom style="hair">
        <color auto="1"/>
      </bottom>
      <diagonal/>
    </border>
    <border>
      <left style="thin">
        <color indexed="64"/>
      </left>
      <right style="hair">
        <color indexed="64"/>
      </right>
      <top style="hair">
        <color indexed="64"/>
      </top>
      <bottom style="thin">
        <color indexed="64"/>
      </bottom>
      <diagonal/>
    </border>
    <border>
      <left/>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7"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2"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176" fontId="0" fillId="0" borderId="0" xfId="0" applyNumberFormat="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176" fontId="5" fillId="0" borderId="3"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176" fontId="5" fillId="0" borderId="8"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176" fontId="5" fillId="0" borderId="13" xfId="0" applyNumberFormat="1" applyFont="1" applyBorder="1" applyAlignment="1">
      <alignment horizontal="center" vertical="center" wrapText="1"/>
    </xf>
    <xf numFmtId="176" fontId="5" fillId="0" borderId="14" xfId="0" applyNumberFormat="1"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shrinkToFit="1"/>
    </xf>
    <xf numFmtId="0" fontId="5" fillId="0" borderId="5" xfId="0" applyFont="1" applyBorder="1" applyAlignment="1">
      <alignment horizontal="center" vertical="center"/>
    </xf>
    <xf numFmtId="176" fontId="0" fillId="0" borderId="3" xfId="0" applyNumberFormat="1" applyBorder="1">
      <alignment vertical="center"/>
    </xf>
    <xf numFmtId="176" fontId="0" fillId="0" borderId="4" xfId="0" applyNumberFormat="1" applyBorder="1">
      <alignment vertical="center"/>
    </xf>
    <xf numFmtId="177" fontId="0" fillId="0" borderId="4" xfId="0" applyNumberFormat="1" applyBorder="1">
      <alignment vertical="center"/>
    </xf>
    <xf numFmtId="177" fontId="0" fillId="0" borderId="5" xfId="0" applyNumberFormat="1" applyBorder="1">
      <alignment vertical="center"/>
    </xf>
    <xf numFmtId="0" fontId="5" fillId="0" borderId="17" xfId="0" applyFont="1" applyBorder="1" applyAlignment="1">
      <alignment horizontal="center" vertical="center" shrinkToFit="1"/>
    </xf>
    <xf numFmtId="0" fontId="5" fillId="0" borderId="10" xfId="0" applyFont="1" applyBorder="1" applyAlignment="1">
      <alignment horizontal="center" vertical="center"/>
    </xf>
    <xf numFmtId="176" fontId="0" fillId="0" borderId="8" xfId="0" applyNumberFormat="1" applyBorder="1">
      <alignment vertical="center"/>
    </xf>
    <xf numFmtId="176" fontId="0" fillId="0" borderId="9" xfId="0" applyNumberFormat="1" applyBorder="1">
      <alignment vertical="center"/>
    </xf>
    <xf numFmtId="177" fontId="0" fillId="0" borderId="9" xfId="0" applyNumberFormat="1" applyBorder="1">
      <alignment vertical="center"/>
    </xf>
    <xf numFmtId="177" fontId="0" fillId="0" borderId="10" xfId="0" applyNumberFormat="1" applyBorder="1">
      <alignment vertical="center"/>
    </xf>
    <xf numFmtId="0" fontId="6" fillId="0" borderId="18" xfId="0" applyFont="1" applyBorder="1" applyAlignment="1">
      <alignment horizontal="center" vertical="center" shrinkToFit="1"/>
    </xf>
    <xf numFmtId="0" fontId="6" fillId="0" borderId="15" xfId="0" applyFont="1" applyBorder="1" applyAlignment="1">
      <alignment horizontal="distributed" vertical="center"/>
    </xf>
    <xf numFmtId="176" fontId="0" fillId="0" borderId="13" xfId="0" applyNumberFormat="1" applyBorder="1">
      <alignment vertical="center"/>
    </xf>
    <xf numFmtId="176" fontId="0" fillId="0" borderId="14" xfId="0" applyNumberFormat="1" applyBorder="1">
      <alignment vertical="center"/>
    </xf>
    <xf numFmtId="177" fontId="0" fillId="0" borderId="14" xfId="0" applyNumberFormat="1" applyBorder="1">
      <alignment vertical="center"/>
    </xf>
    <xf numFmtId="177" fontId="0" fillId="0" borderId="15" xfId="0" applyNumberFormat="1" applyBorder="1">
      <alignmen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6" fillId="0" borderId="18" xfId="0" applyFont="1" applyBorder="1" applyAlignment="1">
      <alignment horizontal="center" vertical="center"/>
    </xf>
    <xf numFmtId="0" fontId="0" fillId="0" borderId="0" xfId="0" applyAlignment="1">
      <alignment horizontal="right" vertical="top"/>
    </xf>
    <xf numFmtId="0" fontId="0" fillId="0" borderId="0" xfId="0" applyAlignment="1">
      <alignment horizontal="left" vertical="top"/>
    </xf>
    <xf numFmtId="0" fontId="0" fillId="0" borderId="0" xfId="0" applyAlignment="1">
      <alignment vertical="center" wrapText="1"/>
    </xf>
    <xf numFmtId="176" fontId="0" fillId="0" borderId="0" xfId="0" applyNumberFormat="1">
      <alignment vertical="center"/>
    </xf>
    <xf numFmtId="0" fontId="7" fillId="0" borderId="0" xfId="1" applyAlignment="1">
      <alignment horizontal="center" vertical="center"/>
    </xf>
    <xf numFmtId="0" fontId="7" fillId="0" borderId="0" xfId="1">
      <alignment vertical="center"/>
    </xf>
    <xf numFmtId="0" fontId="7" fillId="0" borderId="0" xfId="1" quotePrefix="1">
      <alignment vertical="center"/>
    </xf>
    <xf numFmtId="38" fontId="0" fillId="0" borderId="0" xfId="2" applyFont="1">
      <alignment vertical="center"/>
    </xf>
    <xf numFmtId="0" fontId="9" fillId="0" borderId="0" xfId="1" applyFont="1" applyAlignment="1">
      <alignment horizontal="left" vertical="center"/>
    </xf>
    <xf numFmtId="0" fontId="7" fillId="0" borderId="20" xfId="1" applyBorder="1">
      <alignment vertical="center"/>
    </xf>
    <xf numFmtId="0" fontId="7" fillId="0" borderId="20" xfId="1" applyBorder="1" applyAlignment="1">
      <alignment horizontal="center" vertical="center"/>
    </xf>
    <xf numFmtId="0" fontId="7" fillId="0" borderId="21" xfId="1" applyBorder="1" applyAlignment="1">
      <alignment horizontal="center" vertical="center"/>
    </xf>
    <xf numFmtId="0" fontId="7" fillId="0" borderId="22" xfId="1" applyBorder="1">
      <alignment vertical="center"/>
    </xf>
    <xf numFmtId="0" fontId="7" fillId="0" borderId="22" xfId="1" applyBorder="1" applyAlignment="1">
      <alignment horizontal="center" vertical="center"/>
    </xf>
    <xf numFmtId="0" fontId="7" fillId="0" borderId="23" xfId="1" applyBorder="1" applyAlignment="1">
      <alignment horizontal="center" vertical="center"/>
    </xf>
    <xf numFmtId="0" fontId="7" fillId="2" borderId="24" xfId="1" applyFill="1" applyBorder="1">
      <alignment vertical="center"/>
    </xf>
    <xf numFmtId="178" fontId="7" fillId="2" borderId="24" xfId="1" applyNumberFormat="1" applyFill="1" applyBorder="1" applyAlignment="1">
      <alignment horizontal="right" vertical="center"/>
    </xf>
    <xf numFmtId="178" fontId="7" fillId="2" borderId="25" xfId="1" applyNumberFormat="1" applyFill="1" applyBorder="1" applyAlignment="1">
      <alignment horizontal="right" vertical="center"/>
    </xf>
    <xf numFmtId="0" fontId="7" fillId="3" borderId="26" xfId="1" applyFill="1" applyBorder="1" applyAlignment="1">
      <alignment horizontal="center" vertical="center"/>
    </xf>
    <xf numFmtId="38" fontId="11" fillId="0" borderId="0" xfId="2" applyFont="1">
      <alignment vertical="center"/>
    </xf>
    <xf numFmtId="0" fontId="7" fillId="2" borderId="27" xfId="1" applyFill="1" applyBorder="1">
      <alignment vertical="center"/>
    </xf>
    <xf numFmtId="178" fontId="7" fillId="2" borderId="27" xfId="1" applyNumberFormat="1" applyFill="1" applyBorder="1" applyAlignment="1">
      <alignment horizontal="right" vertical="center"/>
    </xf>
    <xf numFmtId="178" fontId="7" fillId="2" borderId="28" xfId="1" applyNumberFormat="1" applyFill="1" applyBorder="1" applyAlignment="1">
      <alignment horizontal="right" vertical="center"/>
    </xf>
    <xf numFmtId="0" fontId="7" fillId="3" borderId="29" xfId="1" applyFill="1" applyBorder="1" applyAlignment="1">
      <alignment horizontal="center" vertical="center"/>
    </xf>
    <xf numFmtId="0" fontId="7" fillId="2" borderId="30" xfId="1" applyFill="1" applyBorder="1">
      <alignment vertical="center"/>
    </xf>
    <xf numFmtId="178" fontId="7" fillId="2" borderId="30" xfId="1" applyNumberFormat="1" applyFill="1" applyBorder="1" applyAlignment="1">
      <alignment horizontal="right" vertical="center"/>
    </xf>
    <xf numFmtId="178" fontId="7" fillId="2" borderId="31" xfId="1" applyNumberFormat="1" applyFill="1" applyBorder="1" applyAlignment="1">
      <alignment horizontal="right" vertical="center"/>
    </xf>
    <xf numFmtId="38" fontId="12" fillId="0" borderId="0" xfId="2" applyFont="1">
      <alignment vertical="center"/>
    </xf>
    <xf numFmtId="38" fontId="13" fillId="0" borderId="0" xfId="2" applyFont="1" applyAlignment="1">
      <alignment horizontal="center" vertical="center"/>
    </xf>
    <xf numFmtId="0" fontId="7" fillId="0" borderId="24" xfId="1" applyBorder="1" applyAlignment="1">
      <alignment horizontal="left" vertical="center" indent="1"/>
    </xf>
    <xf numFmtId="178" fontId="7" fillId="0" borderId="24" xfId="1" applyNumberFormat="1" applyBorder="1" applyAlignment="1">
      <alignment horizontal="right" vertical="center"/>
    </xf>
    <xf numFmtId="178" fontId="7" fillId="0" borderId="25" xfId="1" applyNumberFormat="1" applyBorder="1" applyAlignment="1">
      <alignment horizontal="right" vertical="center"/>
    </xf>
    <xf numFmtId="0" fontId="7" fillId="0" borderId="24" xfId="1" applyBorder="1" applyAlignment="1">
      <alignment horizontal="left" vertical="center" indent="2"/>
    </xf>
    <xf numFmtId="38" fontId="13" fillId="0" borderId="0" xfId="2" applyFont="1">
      <alignment vertical="center"/>
    </xf>
    <xf numFmtId="0" fontId="7" fillId="0" borderId="0" xfId="1" applyAlignment="1">
      <alignment horizontal="center" vertical="center" wrapText="1"/>
    </xf>
    <xf numFmtId="176" fontId="7" fillId="0" borderId="13" xfId="1" applyNumberFormat="1" applyBorder="1">
      <alignment vertical="center"/>
    </xf>
    <xf numFmtId="176" fontId="7" fillId="0" borderId="14" xfId="1" applyNumberFormat="1" applyBorder="1">
      <alignment vertical="center"/>
    </xf>
    <xf numFmtId="177" fontId="7" fillId="0" borderId="14" xfId="1" applyNumberFormat="1" applyBorder="1">
      <alignment vertical="center"/>
    </xf>
    <xf numFmtId="177" fontId="7" fillId="0" borderId="15" xfId="1" applyNumberFormat="1" applyBorder="1">
      <alignment vertical="center"/>
    </xf>
    <xf numFmtId="38" fontId="14" fillId="0" borderId="0" xfId="2" applyFont="1">
      <alignment vertical="center"/>
    </xf>
    <xf numFmtId="0" fontId="0" fillId="0" borderId="19" xfId="0" applyBorder="1" applyAlignment="1">
      <alignment horizontal="left" vertical="top" wrapText="1"/>
    </xf>
    <xf numFmtId="0" fontId="0" fillId="0" borderId="0" xfId="0" applyAlignment="1">
      <alignment horizontal="left" vertical="top" wrapText="1"/>
    </xf>
    <xf numFmtId="0" fontId="15" fillId="0" borderId="32" xfId="0" applyFont="1" applyBorder="1" applyAlignment="1">
      <alignment horizontal="left" vertical="top" wrapText="1" indent="1"/>
    </xf>
    <xf numFmtId="0" fontId="15" fillId="0" borderId="32" xfId="0" applyFont="1" applyBorder="1" applyAlignment="1">
      <alignment horizontal="left" vertical="top" wrapText="1"/>
    </xf>
    <xf numFmtId="1" fontId="17" fillId="0" borderId="32" xfId="0" applyNumberFormat="1" applyFont="1" applyBorder="1" applyAlignment="1">
      <alignment horizontal="right" vertical="top" shrinkToFit="1"/>
    </xf>
    <xf numFmtId="0" fontId="18" fillId="0" borderId="32" xfId="0" applyFont="1" applyBorder="1" applyAlignment="1">
      <alignment horizontal="left" vertical="top" wrapText="1"/>
    </xf>
  </cellXfs>
  <cellStyles count="3">
    <cellStyle name="桁区切り 2" xfId="2" xr:uid="{9C267C65-AA1A-0A4C-96DC-3BCE37FE3670}"/>
    <cellStyle name="標準" xfId="0" builtinId="0"/>
    <cellStyle name="標準 2" xfId="1" xr:uid="{30B4D421-1CBD-6D42-B989-577D5836A3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hh/Dropbox/PTA/Tools/TokoMember.xlsx" TargetMode="External"/><Relationship Id="rId1" Type="http://schemas.openxmlformats.org/officeDocument/2006/relationships/externalLinkPath" Target="/Users/hh/Dropbox/PTA/Tools/TokoMemb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koMember"/>
      <sheetName val="Tokyo (2)"/>
      <sheetName val="Sheet1"/>
      <sheetName val="Area"/>
    </sheetNames>
    <sheetDataSet>
      <sheetData sheetId="0" refreshError="1"/>
      <sheetData sheetId="1" refreshError="1"/>
      <sheetData sheetId="2" refreshError="1"/>
      <sheetData sheetId="3">
        <row r="4">
          <cell r="C4" t="str">
            <v>&lt;h4 class "top20"&gt;</v>
          </cell>
        </row>
        <row r="5">
          <cell r="C5" t="str">
            <v>&lt;/h4&gt;</v>
          </cell>
        </row>
        <row r="6">
          <cell r="C6" t="str">
            <v>&lt;span class="fontnomal08"&gt;</v>
          </cell>
        </row>
        <row r="7">
          <cell r="C7" t="str">
            <v>&lt;/span&gt;</v>
          </cell>
        </row>
        <row r="8">
          <cell r="C8" t="str">
            <v xml:space="preserve">&lt;!-- </v>
          </cell>
        </row>
        <row r="9">
          <cell r="C9" t="str">
            <v xml:space="preserve"> --&gt;</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402FD-8A9D-43DE-AC29-AF0D92FFC092}">
  <sheetPr>
    <tabColor rgb="FFFFFF99"/>
    <pageSetUpPr fitToPage="1"/>
  </sheetPr>
  <dimension ref="A1:K31"/>
  <sheetViews>
    <sheetView zoomScaleNormal="100" workbookViewId="0">
      <selection activeCell="K7" sqref="K7"/>
    </sheetView>
  </sheetViews>
  <sheetFormatPr baseColWidth="10" defaultColWidth="9" defaultRowHeight="14"/>
  <cols>
    <col min="1" max="1" width="11.6640625" customWidth="1"/>
    <col min="2" max="2" width="6.6640625" customWidth="1"/>
    <col min="3" max="4" width="15.6640625" style="47" customWidth="1"/>
    <col min="5" max="5" width="15.6640625" customWidth="1"/>
    <col min="6" max="6" width="15.6640625" style="47" customWidth="1"/>
    <col min="7" max="9" width="15.6640625" customWidth="1"/>
  </cols>
  <sheetData>
    <row r="1" spans="1:11" ht="30" customHeight="1">
      <c r="A1" s="1" t="s">
        <v>0</v>
      </c>
      <c r="B1" s="2"/>
      <c r="C1" s="2"/>
      <c r="D1" s="2"/>
      <c r="E1" s="2"/>
      <c r="F1" s="2"/>
      <c r="G1" s="2"/>
      <c r="H1" s="2"/>
      <c r="I1" s="2"/>
    </row>
    <row r="2" spans="1:11" ht="15" customHeight="1">
      <c r="A2" s="2"/>
      <c r="B2" s="2"/>
      <c r="C2" s="2"/>
      <c r="D2" s="2"/>
      <c r="E2" s="2"/>
      <c r="F2" s="2"/>
      <c r="G2" s="2"/>
      <c r="H2" s="2"/>
      <c r="I2" s="2"/>
    </row>
    <row r="3" spans="1:11" s="2" customFormat="1" ht="18" customHeight="1">
      <c r="A3" s="3" t="s">
        <v>1</v>
      </c>
      <c r="C3" s="4"/>
      <c r="D3" s="4"/>
      <c r="F3" s="4"/>
    </row>
    <row r="4" spans="1:11" ht="30" customHeight="1">
      <c r="A4" s="5"/>
      <c r="B4" s="6"/>
      <c r="C4" s="7" t="s">
        <v>2</v>
      </c>
      <c r="D4" s="8" t="s">
        <v>3</v>
      </c>
      <c r="E4" s="9" t="s">
        <v>4</v>
      </c>
      <c r="F4" s="8" t="s">
        <v>5</v>
      </c>
      <c r="G4" s="9" t="s">
        <v>6</v>
      </c>
      <c r="H4" s="8" t="s">
        <v>7</v>
      </c>
      <c r="I4" s="10" t="s">
        <v>4</v>
      </c>
    </row>
    <row r="5" spans="1:11" ht="18" customHeight="1">
      <c r="A5" s="11"/>
      <c r="B5" s="12"/>
      <c r="C5" s="13" t="s">
        <v>8</v>
      </c>
      <c r="D5" s="14" t="s">
        <v>9</v>
      </c>
      <c r="E5" s="15" t="s">
        <v>10</v>
      </c>
      <c r="F5" s="14" t="s">
        <v>11</v>
      </c>
      <c r="G5" s="15" t="s">
        <v>12</v>
      </c>
      <c r="H5" s="14" t="s">
        <v>13</v>
      </c>
      <c r="I5" s="16" t="s">
        <v>14</v>
      </c>
    </row>
    <row r="6" spans="1:11" ht="18" customHeight="1">
      <c r="A6" s="17"/>
      <c r="B6" s="18"/>
      <c r="C6" s="19" t="s">
        <v>15</v>
      </c>
      <c r="D6" s="20" t="s">
        <v>15</v>
      </c>
      <c r="E6" s="21" t="s">
        <v>16</v>
      </c>
      <c r="F6" s="20" t="s">
        <v>17</v>
      </c>
      <c r="G6" s="21" t="s">
        <v>17</v>
      </c>
      <c r="H6" s="20" t="s">
        <v>15</v>
      </c>
      <c r="I6" s="22" t="s">
        <v>16</v>
      </c>
    </row>
    <row r="7" spans="1:11" ht="18" customHeight="1">
      <c r="A7" s="23" t="s">
        <v>18</v>
      </c>
      <c r="B7" s="24" t="s">
        <v>19</v>
      </c>
      <c r="C7" s="25">
        <v>72</v>
      </c>
      <c r="D7" s="26">
        <v>70</v>
      </c>
      <c r="E7" s="27">
        <v>97.2</v>
      </c>
      <c r="F7" s="26">
        <v>3979</v>
      </c>
      <c r="G7" s="27">
        <v>55.3</v>
      </c>
      <c r="H7" s="26">
        <v>2</v>
      </c>
      <c r="I7" s="28">
        <v>2.8</v>
      </c>
      <c r="K7" t="str">
        <f>"&lt;td&gt;"&amp;B7&amp;"&lt;td&gt;"&amp;C7&amp;"&lt;td&gt;"&amp;D7&amp;"&lt;td&gt;"&amp;E7&amp;"%&lt;td&gt;"&amp;F7&amp;"&lt;td&gt;"&amp;G7&amp;"&lt;td&gt;"</f>
        <v>&lt;td&gt;国立&lt;td&gt;72&lt;td&gt;70&lt;td&gt;97.2%&lt;td&gt;3979&lt;td&gt;55.3&lt;td&gt;</v>
      </c>
    </row>
    <row r="8" spans="1:11" ht="18" customHeight="1">
      <c r="A8" s="29" t="s">
        <v>18</v>
      </c>
      <c r="B8" s="30" t="s">
        <v>20</v>
      </c>
      <c r="C8" s="31">
        <v>18870</v>
      </c>
      <c r="D8" s="32">
        <v>17270</v>
      </c>
      <c r="E8" s="33">
        <v>91.5</v>
      </c>
      <c r="F8" s="32">
        <v>582803</v>
      </c>
      <c r="G8" s="33">
        <v>30.9</v>
      </c>
      <c r="H8" s="32">
        <v>1375</v>
      </c>
      <c r="I8" s="34">
        <v>7.3</v>
      </c>
    </row>
    <row r="9" spans="1:11" ht="18" customHeight="1">
      <c r="A9" s="29" t="s">
        <v>18</v>
      </c>
      <c r="B9" s="30" t="s">
        <v>21</v>
      </c>
      <c r="C9" s="31">
        <v>245</v>
      </c>
      <c r="D9" s="32">
        <v>136</v>
      </c>
      <c r="E9" s="33">
        <v>55.5</v>
      </c>
      <c r="F9" s="32">
        <v>2148</v>
      </c>
      <c r="G9" s="33">
        <v>8.8000000000000007</v>
      </c>
      <c r="H9" s="32">
        <v>105</v>
      </c>
      <c r="I9" s="34">
        <v>42.9</v>
      </c>
    </row>
    <row r="10" spans="1:11" ht="28" customHeight="1">
      <c r="A10" s="35" t="s">
        <v>18</v>
      </c>
      <c r="B10" s="36" t="s">
        <v>22</v>
      </c>
      <c r="C10" s="37">
        <v>19187</v>
      </c>
      <c r="D10" s="38">
        <v>17476</v>
      </c>
      <c r="E10" s="39">
        <v>91.1</v>
      </c>
      <c r="F10" s="38">
        <v>588930</v>
      </c>
      <c r="G10" s="39">
        <v>30.7</v>
      </c>
      <c r="H10" s="38">
        <v>1482</v>
      </c>
      <c r="I10" s="40">
        <v>7.7</v>
      </c>
    </row>
    <row r="11" spans="1:11" ht="18" customHeight="1">
      <c r="A11" s="23" t="s">
        <v>23</v>
      </c>
      <c r="B11" s="24" t="s">
        <v>19</v>
      </c>
      <c r="C11" s="25">
        <v>77</v>
      </c>
      <c r="D11" s="26">
        <v>73</v>
      </c>
      <c r="E11" s="27">
        <v>94.8</v>
      </c>
      <c r="F11" s="26">
        <v>834</v>
      </c>
      <c r="G11" s="27">
        <v>10.8</v>
      </c>
      <c r="H11" s="26">
        <v>4</v>
      </c>
      <c r="I11" s="28">
        <v>5.2</v>
      </c>
    </row>
    <row r="12" spans="1:11" ht="18" customHeight="1">
      <c r="A12" s="29" t="s">
        <v>23</v>
      </c>
      <c r="B12" s="30" t="s">
        <v>20</v>
      </c>
      <c r="C12" s="31">
        <v>9331</v>
      </c>
      <c r="D12" s="32">
        <v>8359</v>
      </c>
      <c r="E12" s="33">
        <v>89.6</v>
      </c>
      <c r="F12" s="32">
        <v>119620</v>
      </c>
      <c r="G12" s="33">
        <v>12.8</v>
      </c>
      <c r="H12" s="32">
        <v>884</v>
      </c>
      <c r="I12" s="34">
        <v>9.5</v>
      </c>
    </row>
    <row r="13" spans="1:11" ht="18" customHeight="1">
      <c r="A13" s="29" t="s">
        <v>23</v>
      </c>
      <c r="B13" s="30" t="s">
        <v>21</v>
      </c>
      <c r="C13" s="31">
        <v>800</v>
      </c>
      <c r="D13" s="32">
        <v>389</v>
      </c>
      <c r="E13" s="33">
        <v>48.6</v>
      </c>
      <c r="F13" s="32">
        <v>2249</v>
      </c>
      <c r="G13" s="33">
        <v>2.8</v>
      </c>
      <c r="H13" s="32">
        <v>374</v>
      </c>
      <c r="I13" s="34">
        <v>46.8</v>
      </c>
    </row>
    <row r="14" spans="1:11" ht="28" customHeight="1">
      <c r="A14" s="35" t="s">
        <v>23</v>
      </c>
      <c r="B14" s="36" t="s">
        <v>22</v>
      </c>
      <c r="C14" s="37">
        <v>10208</v>
      </c>
      <c r="D14" s="38">
        <v>8821</v>
      </c>
      <c r="E14" s="39">
        <v>86.4</v>
      </c>
      <c r="F14" s="38">
        <v>122703</v>
      </c>
      <c r="G14" s="39">
        <v>12</v>
      </c>
      <c r="H14" s="38">
        <v>1262</v>
      </c>
      <c r="I14" s="40">
        <v>12.4</v>
      </c>
    </row>
    <row r="15" spans="1:11" ht="18" customHeight="1">
      <c r="A15" s="23" t="s">
        <v>24</v>
      </c>
      <c r="B15" s="24" t="s">
        <v>19</v>
      </c>
      <c r="C15" s="25">
        <v>19</v>
      </c>
      <c r="D15" s="26">
        <v>11</v>
      </c>
      <c r="E15" s="27">
        <v>57.9</v>
      </c>
      <c r="F15" s="26">
        <v>27</v>
      </c>
      <c r="G15" s="27">
        <v>1.4</v>
      </c>
      <c r="H15" s="26">
        <v>8</v>
      </c>
      <c r="I15" s="28">
        <v>42.1</v>
      </c>
    </row>
    <row r="16" spans="1:11" ht="18" customHeight="1">
      <c r="A16" s="29" t="s">
        <v>24</v>
      </c>
      <c r="B16" s="30" t="s">
        <v>20</v>
      </c>
      <c r="C16" s="31">
        <v>3994</v>
      </c>
      <c r="D16" s="32">
        <v>2728</v>
      </c>
      <c r="E16" s="33">
        <v>68.3</v>
      </c>
      <c r="F16" s="32">
        <v>14294</v>
      </c>
      <c r="G16" s="33">
        <v>3.6</v>
      </c>
      <c r="H16" s="32">
        <v>1256</v>
      </c>
      <c r="I16" s="34">
        <v>31.4</v>
      </c>
    </row>
    <row r="17" spans="1:9" ht="18" customHeight="1">
      <c r="A17" s="29" t="s">
        <v>24</v>
      </c>
      <c r="B17" s="30" t="s">
        <v>21</v>
      </c>
      <c r="C17" s="31">
        <v>1572</v>
      </c>
      <c r="D17" s="32">
        <v>672</v>
      </c>
      <c r="E17" s="33">
        <v>42.7</v>
      </c>
      <c r="F17" s="32">
        <v>3290</v>
      </c>
      <c r="G17" s="33">
        <v>2.1</v>
      </c>
      <c r="H17" s="32">
        <v>871</v>
      </c>
      <c r="I17" s="34">
        <v>55.4</v>
      </c>
    </row>
    <row r="18" spans="1:9" ht="28" customHeight="1">
      <c r="A18" s="35" t="s">
        <v>24</v>
      </c>
      <c r="B18" s="36" t="s">
        <v>22</v>
      </c>
      <c r="C18" s="37">
        <v>5585</v>
      </c>
      <c r="D18" s="38">
        <v>3411</v>
      </c>
      <c r="E18" s="39">
        <v>61.1</v>
      </c>
      <c r="F18" s="38">
        <v>17611</v>
      </c>
      <c r="G18" s="39">
        <v>3.2</v>
      </c>
      <c r="H18" s="38">
        <v>2135</v>
      </c>
      <c r="I18" s="40">
        <v>38.200000000000003</v>
      </c>
    </row>
    <row r="19" spans="1:9" ht="18" customHeight="1">
      <c r="A19" s="23" t="s">
        <v>25</v>
      </c>
      <c r="B19" s="24" t="s">
        <v>19</v>
      </c>
      <c r="C19" s="25">
        <v>45</v>
      </c>
      <c r="D19" s="26">
        <v>20</v>
      </c>
      <c r="E19" s="27">
        <v>44.4</v>
      </c>
      <c r="F19" s="26">
        <v>123</v>
      </c>
      <c r="G19" s="27">
        <v>2.7</v>
      </c>
      <c r="H19" s="26">
        <v>25</v>
      </c>
      <c r="I19" s="28">
        <v>55.6</v>
      </c>
    </row>
    <row r="20" spans="1:9" ht="18" customHeight="1">
      <c r="A20" s="29" t="s">
        <v>25</v>
      </c>
      <c r="B20" s="30" t="s">
        <v>20</v>
      </c>
      <c r="C20" s="31">
        <v>1116</v>
      </c>
      <c r="D20" s="32">
        <v>484</v>
      </c>
      <c r="E20" s="33">
        <v>43.4</v>
      </c>
      <c r="F20" s="32">
        <v>3198</v>
      </c>
      <c r="G20" s="33">
        <v>2.9</v>
      </c>
      <c r="H20" s="32">
        <v>630</v>
      </c>
      <c r="I20" s="34">
        <v>56.5</v>
      </c>
    </row>
    <row r="21" spans="1:9" ht="18" customHeight="1">
      <c r="A21" s="29" t="s">
        <v>25</v>
      </c>
      <c r="B21" s="30" t="s">
        <v>21</v>
      </c>
      <c r="C21" s="31">
        <v>15</v>
      </c>
      <c r="D21" s="32">
        <v>1</v>
      </c>
      <c r="E21" s="33">
        <v>6.7</v>
      </c>
      <c r="F21" s="32">
        <v>3</v>
      </c>
      <c r="G21" s="33">
        <v>0.2</v>
      </c>
      <c r="H21" s="32">
        <v>14</v>
      </c>
      <c r="I21" s="34">
        <v>93.3</v>
      </c>
    </row>
    <row r="22" spans="1:9" ht="28" customHeight="1">
      <c r="A22" s="35" t="s">
        <v>25</v>
      </c>
      <c r="B22" s="36" t="s">
        <v>22</v>
      </c>
      <c r="C22" s="37">
        <v>1176</v>
      </c>
      <c r="D22" s="38">
        <v>505</v>
      </c>
      <c r="E22" s="39">
        <v>42.9</v>
      </c>
      <c r="F22" s="38">
        <v>3324</v>
      </c>
      <c r="G22" s="39">
        <v>2.8</v>
      </c>
      <c r="H22" s="38">
        <v>669</v>
      </c>
      <c r="I22" s="40">
        <v>56.9</v>
      </c>
    </row>
    <row r="23" spans="1:9" ht="18" customHeight="1">
      <c r="A23" s="41" t="s">
        <v>22</v>
      </c>
      <c r="B23" s="24" t="s">
        <v>19</v>
      </c>
      <c r="C23" s="25">
        <v>213</v>
      </c>
      <c r="D23" s="26">
        <v>174</v>
      </c>
      <c r="E23" s="27">
        <v>81.7</v>
      </c>
      <c r="F23" s="26">
        <v>4963</v>
      </c>
      <c r="G23" s="27">
        <v>23.3</v>
      </c>
      <c r="H23" s="26">
        <v>39</v>
      </c>
      <c r="I23" s="28">
        <v>18.3</v>
      </c>
    </row>
    <row r="24" spans="1:9" ht="18" customHeight="1">
      <c r="A24" s="42" t="s">
        <v>22</v>
      </c>
      <c r="B24" s="30" t="s">
        <v>20</v>
      </c>
      <c r="C24" s="31">
        <v>33311</v>
      </c>
      <c r="D24" s="32">
        <v>28841</v>
      </c>
      <c r="E24" s="33">
        <v>86.6</v>
      </c>
      <c r="F24" s="32">
        <v>719915</v>
      </c>
      <c r="G24" s="33">
        <v>21.6</v>
      </c>
      <c r="H24" s="32">
        <v>4145</v>
      </c>
      <c r="I24" s="34">
        <v>12.4</v>
      </c>
    </row>
    <row r="25" spans="1:9" ht="18" customHeight="1">
      <c r="A25" s="42" t="s">
        <v>22</v>
      </c>
      <c r="B25" s="30" t="s">
        <v>21</v>
      </c>
      <c r="C25" s="31">
        <v>2632</v>
      </c>
      <c r="D25" s="32">
        <v>1198</v>
      </c>
      <c r="E25" s="33">
        <v>45.5</v>
      </c>
      <c r="F25" s="32">
        <v>7690</v>
      </c>
      <c r="G25" s="33">
        <v>2.9</v>
      </c>
      <c r="H25" s="32">
        <v>1364</v>
      </c>
      <c r="I25" s="34">
        <v>51.8</v>
      </c>
    </row>
    <row r="26" spans="1:9" ht="28" customHeight="1">
      <c r="A26" s="43" t="s">
        <v>22</v>
      </c>
      <c r="B26" s="36" t="s">
        <v>22</v>
      </c>
      <c r="C26" s="37">
        <v>36156</v>
      </c>
      <c r="D26" s="38">
        <v>30213</v>
      </c>
      <c r="E26" s="39">
        <v>83.6</v>
      </c>
      <c r="F26" s="38">
        <v>732568</v>
      </c>
      <c r="G26" s="39">
        <v>20.3</v>
      </c>
      <c r="H26" s="38">
        <v>5548</v>
      </c>
      <c r="I26" s="40">
        <v>15.3</v>
      </c>
    </row>
    <row r="27" spans="1:9" ht="90.75" customHeight="1">
      <c r="A27" s="44" t="s">
        <v>26</v>
      </c>
      <c r="B27" s="84" t="s">
        <v>33</v>
      </c>
      <c r="C27" s="84"/>
      <c r="D27" s="84"/>
      <c r="E27" s="84"/>
      <c r="F27" s="84"/>
      <c r="G27" s="84"/>
      <c r="H27" s="84"/>
      <c r="I27" s="84"/>
    </row>
    <row r="28" spans="1:9" ht="45" customHeight="1">
      <c r="A28" s="44" t="s">
        <v>27</v>
      </c>
      <c r="B28" s="85" t="s">
        <v>28</v>
      </c>
      <c r="C28" s="85"/>
      <c r="D28" s="85"/>
      <c r="E28" s="85"/>
      <c r="F28" s="85"/>
      <c r="G28" s="85"/>
      <c r="H28" s="85"/>
      <c r="I28" s="85"/>
    </row>
    <row r="29" spans="1:9" ht="30" customHeight="1">
      <c r="A29" s="44" t="s">
        <v>29</v>
      </c>
      <c r="B29" s="85" t="s">
        <v>30</v>
      </c>
      <c r="C29" s="85"/>
      <c r="D29" s="85"/>
      <c r="E29" s="85"/>
      <c r="F29" s="85"/>
      <c r="G29" s="85"/>
      <c r="H29" s="85"/>
      <c r="I29" s="85"/>
    </row>
    <row r="30" spans="1:9" ht="20" customHeight="1">
      <c r="A30" s="44" t="s">
        <v>31</v>
      </c>
      <c r="B30" s="45" t="s">
        <v>32</v>
      </c>
      <c r="C30" s="45"/>
      <c r="D30" s="45"/>
      <c r="E30" s="45"/>
      <c r="F30" s="45"/>
      <c r="G30" s="45"/>
      <c r="H30" s="45"/>
      <c r="I30" s="45"/>
    </row>
    <row r="31" spans="1:9" ht="21.75" customHeight="1">
      <c r="A31" s="46"/>
      <c r="B31" s="46"/>
      <c r="C31" s="46"/>
      <c r="D31" s="46"/>
      <c r="E31" s="46"/>
      <c r="F31" s="46"/>
      <c r="G31" s="46"/>
    </row>
  </sheetData>
  <mergeCells count="3">
    <mergeCell ref="B27:I27"/>
    <mergeCell ref="B28:I28"/>
    <mergeCell ref="B29:I29"/>
  </mergeCells>
  <phoneticPr fontId="3"/>
  <pageMargins left="0.59055118110236227" right="0.59055118110236227" top="0.78740157480314965" bottom="0.78740157480314965" header="0.51181102362204722" footer="0.51181102362204722"/>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0F6A3-7792-F143-8B67-25CA1FEF8D58}">
  <dimension ref="B2:Y61"/>
  <sheetViews>
    <sheetView topLeftCell="D19" workbookViewId="0">
      <selection activeCell="R46" sqref="R46:R60"/>
    </sheetView>
  </sheetViews>
  <sheetFormatPr baseColWidth="10" defaultColWidth="3.6640625" defaultRowHeight="20"/>
  <cols>
    <col min="1" max="1" width="3.6640625" style="49"/>
    <col min="2" max="2" width="5.5" style="48" customWidth="1"/>
    <col min="3" max="3" width="1.6640625" style="49" customWidth="1"/>
    <col min="4" max="4" width="17.1640625" style="49" customWidth="1"/>
    <col min="5" max="12" width="11.33203125" style="49" customWidth="1"/>
    <col min="13" max="14" width="1.6640625" style="49" customWidth="1"/>
    <col min="15" max="15" width="6.83203125" style="49" customWidth="1"/>
    <col min="16" max="17" width="1.6640625" style="49" customWidth="1"/>
    <col min="18" max="25" width="11.83203125" style="51" customWidth="1"/>
    <col min="26" max="16384" width="3.6640625" style="49"/>
  </cols>
  <sheetData>
    <row r="2" spans="2:25">
      <c r="D2" s="49" t="s">
        <v>34</v>
      </c>
      <c r="E2" s="49" t="s">
        <v>35</v>
      </c>
      <c r="F2" s="49" t="s">
        <v>36</v>
      </c>
      <c r="G2" s="49" t="s">
        <v>37</v>
      </c>
      <c r="I2" s="49" t="s">
        <v>38</v>
      </c>
      <c r="J2" s="49" t="s">
        <v>39</v>
      </c>
      <c r="K2" s="50" t="s">
        <v>40</v>
      </c>
    </row>
    <row r="4" spans="2:25" ht="21" thickBot="1">
      <c r="B4" s="52" t="s">
        <v>41</v>
      </c>
      <c r="D4" s="48">
        <v>3</v>
      </c>
      <c r="E4" s="48">
        <f>1+D4</f>
        <v>4</v>
      </c>
      <c r="F4" s="48">
        <f>1+E4</f>
        <v>5</v>
      </c>
      <c r="G4" s="48">
        <f t="shared" ref="G4:L4" si="0">1+F4</f>
        <v>6</v>
      </c>
      <c r="H4" s="48">
        <f t="shared" si="0"/>
        <v>7</v>
      </c>
      <c r="I4" s="48">
        <f t="shared" si="0"/>
        <v>8</v>
      </c>
      <c r="J4" s="48">
        <f t="shared" si="0"/>
        <v>9</v>
      </c>
      <c r="K4" s="48">
        <f t="shared" si="0"/>
        <v>10</v>
      </c>
      <c r="L4" s="48">
        <f t="shared" si="0"/>
        <v>11</v>
      </c>
      <c r="R4" s="48">
        <v>4</v>
      </c>
      <c r="S4" s="48">
        <v>5</v>
      </c>
      <c r="T4" s="48">
        <v>6</v>
      </c>
      <c r="U4" s="48">
        <v>7</v>
      </c>
      <c r="V4" s="48">
        <v>8</v>
      </c>
      <c r="W4" s="48">
        <v>9</v>
      </c>
      <c r="X4" s="48">
        <v>10</v>
      </c>
      <c r="Y4" s="48">
        <v>11</v>
      </c>
    </row>
    <row r="5" spans="2:25">
      <c r="B5" s="48">
        <v>1</v>
      </c>
      <c r="D5" s="53" t="s">
        <v>42</v>
      </c>
      <c r="E5" s="54" t="s">
        <v>43</v>
      </c>
      <c r="F5" s="55"/>
      <c r="G5" s="54" t="s">
        <v>44</v>
      </c>
      <c r="H5" s="55"/>
      <c r="I5" s="54" t="s">
        <v>45</v>
      </c>
      <c r="J5" s="55"/>
      <c r="K5" s="54" t="s">
        <v>46</v>
      </c>
      <c r="L5" s="55"/>
    </row>
    <row r="6" spans="2:25" ht="21" thickBot="1">
      <c r="B6" s="48">
        <v>2</v>
      </c>
      <c r="D6" s="56"/>
      <c r="E6" s="57" t="s">
        <v>47</v>
      </c>
      <c r="F6" s="58" t="s">
        <v>48</v>
      </c>
      <c r="G6" s="57" t="s">
        <v>47</v>
      </c>
      <c r="H6" s="58" t="s">
        <v>48</v>
      </c>
      <c r="I6" s="57" t="s">
        <v>47</v>
      </c>
      <c r="J6" s="58" t="s">
        <v>48</v>
      </c>
      <c r="K6" s="57" t="s">
        <v>47</v>
      </c>
      <c r="L6" s="58" t="s">
        <v>48</v>
      </c>
    </row>
    <row r="7" spans="2:25">
      <c r="B7" s="48">
        <v>3</v>
      </c>
      <c r="D7" s="59" t="s">
        <v>49</v>
      </c>
      <c r="E7" s="60">
        <v>165126</v>
      </c>
      <c r="F7" s="61">
        <v>308909</v>
      </c>
      <c r="G7" s="60">
        <v>352566</v>
      </c>
      <c r="H7" s="61">
        <v>1666949</v>
      </c>
      <c r="I7" s="60">
        <v>538799</v>
      </c>
      <c r="J7" s="61">
        <v>1436353</v>
      </c>
      <c r="K7" s="60">
        <v>512971</v>
      </c>
      <c r="L7" s="61">
        <v>1054444</v>
      </c>
      <c r="O7" s="62">
        <v>3</v>
      </c>
      <c r="R7" s="63">
        <f t="shared" ref="R7:Y8" si="1">VLOOKUP($O7,Table,R$4,FALSE)</f>
        <v>165126</v>
      </c>
      <c r="S7" s="63">
        <f t="shared" si="1"/>
        <v>308909</v>
      </c>
      <c r="T7" s="63">
        <f t="shared" si="1"/>
        <v>352566</v>
      </c>
      <c r="U7" s="63">
        <f t="shared" si="1"/>
        <v>1666949</v>
      </c>
      <c r="V7" s="63">
        <f t="shared" si="1"/>
        <v>538799</v>
      </c>
      <c r="W7" s="63">
        <f t="shared" si="1"/>
        <v>1436353</v>
      </c>
      <c r="X7" s="63">
        <f t="shared" si="1"/>
        <v>512971</v>
      </c>
      <c r="Y7" s="63">
        <f t="shared" si="1"/>
        <v>1054444</v>
      </c>
    </row>
    <row r="8" spans="2:25" ht="21" thickBot="1">
      <c r="B8" s="48">
        <v>4</v>
      </c>
      <c r="D8" s="64" t="s">
        <v>50</v>
      </c>
      <c r="E8" s="65">
        <v>61156</v>
      </c>
      <c r="F8" s="66">
        <v>134835</v>
      </c>
      <c r="G8" s="65">
        <v>65974</v>
      </c>
      <c r="H8" s="66">
        <v>961013</v>
      </c>
      <c r="I8" s="65">
        <v>132349</v>
      </c>
      <c r="J8" s="66">
        <v>1061350</v>
      </c>
      <c r="K8" s="65">
        <v>309261</v>
      </c>
      <c r="L8" s="66">
        <v>750362</v>
      </c>
      <c r="O8" s="67">
        <v>12</v>
      </c>
      <c r="R8" s="63">
        <f t="shared" si="1"/>
        <v>60670</v>
      </c>
      <c r="S8" s="63">
        <f t="shared" si="1"/>
        <v>102039</v>
      </c>
      <c r="T8" s="63">
        <f t="shared" si="1"/>
        <v>127083</v>
      </c>
      <c r="U8" s="63">
        <f t="shared" si="1"/>
        <v>283134</v>
      </c>
      <c r="V8" s="63">
        <f t="shared" si="1"/>
        <v>65644</v>
      </c>
      <c r="W8" s="63">
        <f t="shared" si="1"/>
        <v>105454</v>
      </c>
      <c r="X8" s="63">
        <f t="shared" si="1"/>
        <v>32333</v>
      </c>
      <c r="Y8" s="63">
        <f t="shared" si="1"/>
        <v>57443</v>
      </c>
    </row>
    <row r="9" spans="2:25">
      <c r="B9" s="48">
        <v>5</v>
      </c>
      <c r="D9" s="68" t="s">
        <v>51</v>
      </c>
      <c r="E9" s="69">
        <v>13415</v>
      </c>
      <c r="F9" s="70">
        <v>29917</v>
      </c>
      <c r="G9" s="69">
        <v>39010</v>
      </c>
      <c r="H9" s="70">
        <v>45139</v>
      </c>
      <c r="I9" s="69">
        <v>37670</v>
      </c>
      <c r="J9" s="70">
        <v>7227</v>
      </c>
      <c r="K9" s="69" t="s">
        <v>52</v>
      </c>
      <c r="L9" s="70" t="s">
        <v>52</v>
      </c>
      <c r="R9" s="71" t="str">
        <f>VLOOKUP($O8,Table,3,FALSE)</f>
        <v>その他の学校外活動費</v>
      </c>
    </row>
    <row r="10" spans="2:25">
      <c r="B10" s="48">
        <v>6</v>
      </c>
      <c r="D10" s="59" t="s">
        <v>53</v>
      </c>
      <c r="E10" s="60">
        <v>90555</v>
      </c>
      <c r="F10" s="61">
        <v>144157</v>
      </c>
      <c r="G10" s="60">
        <v>247582</v>
      </c>
      <c r="H10" s="61">
        <v>660797</v>
      </c>
      <c r="I10" s="60">
        <v>368780</v>
      </c>
      <c r="J10" s="61">
        <v>367776</v>
      </c>
      <c r="K10" s="60">
        <v>203710</v>
      </c>
      <c r="L10" s="61">
        <v>304082</v>
      </c>
      <c r="R10" s="72" t="str">
        <f>TEXT(R8,"#,##0")</f>
        <v>60,670</v>
      </c>
      <c r="S10" s="72" t="str">
        <f t="shared" ref="S10:Y10" si="2">TEXT(S8,"#,##0")</f>
        <v>102,039</v>
      </c>
      <c r="T10" s="72" t="str">
        <f t="shared" si="2"/>
        <v>127,083</v>
      </c>
      <c r="U10" s="72" t="str">
        <f t="shared" si="2"/>
        <v>283,134</v>
      </c>
      <c r="V10" s="72" t="str">
        <f t="shared" si="2"/>
        <v>65,644</v>
      </c>
      <c r="W10" s="72" t="str">
        <f t="shared" si="2"/>
        <v>105,454</v>
      </c>
      <c r="X10" s="72" t="str">
        <f t="shared" si="2"/>
        <v>32,333</v>
      </c>
      <c r="Y10" s="72" t="str">
        <f t="shared" si="2"/>
        <v>57,443</v>
      </c>
    </row>
    <row r="11" spans="2:25">
      <c r="B11" s="48">
        <v>7</v>
      </c>
      <c r="D11" s="73" t="s">
        <v>54</v>
      </c>
      <c r="E11" s="74">
        <v>29885</v>
      </c>
      <c r="F11" s="75">
        <v>42118</v>
      </c>
      <c r="G11" s="74">
        <v>120499</v>
      </c>
      <c r="H11" s="75">
        <v>377663</v>
      </c>
      <c r="I11" s="74">
        <v>303136</v>
      </c>
      <c r="J11" s="75">
        <v>262322</v>
      </c>
      <c r="K11" s="74">
        <v>171377</v>
      </c>
      <c r="L11" s="75">
        <v>246639</v>
      </c>
      <c r="R11" s="72" t="str">
        <f>TEXT(R8/R7,"0.0%")</f>
        <v>36.7%</v>
      </c>
      <c r="S11" s="72" t="str">
        <f t="shared" ref="S11:Y11" si="3">TEXT(S8/S7,"0.0%")</f>
        <v>33.0%</v>
      </c>
      <c r="T11" s="72" t="str">
        <f t="shared" si="3"/>
        <v>36.0%</v>
      </c>
      <c r="U11" s="72" t="str">
        <f t="shared" si="3"/>
        <v>17.0%</v>
      </c>
      <c r="V11" s="72" t="str">
        <f t="shared" si="3"/>
        <v>12.2%</v>
      </c>
      <c r="W11" s="72" t="str">
        <f t="shared" si="3"/>
        <v>7.3%</v>
      </c>
      <c r="X11" s="72" t="str">
        <f t="shared" si="3"/>
        <v>6.3%</v>
      </c>
      <c r="Y11" s="72" t="str">
        <f t="shared" si="3"/>
        <v>5.4%</v>
      </c>
    </row>
    <row r="12" spans="2:25">
      <c r="B12" s="48">
        <v>8</v>
      </c>
      <c r="D12" s="76" t="s">
        <v>55</v>
      </c>
      <c r="E12" s="74">
        <v>8982</v>
      </c>
      <c r="F12" s="75">
        <v>11881</v>
      </c>
      <c r="G12" s="74">
        <v>14398</v>
      </c>
      <c r="H12" s="75">
        <v>42699</v>
      </c>
      <c r="I12" s="74">
        <v>16276</v>
      </c>
      <c r="J12" s="75">
        <v>40028</v>
      </c>
      <c r="K12" s="74">
        <v>22640</v>
      </c>
      <c r="L12" s="75">
        <v>31786</v>
      </c>
      <c r="R12" s="77" t="str">
        <f t="shared" ref="R12:Y12" si="4">CONCATENATE($G$2,R10,$D$2,R11,$E$2)</f>
        <v>&lt;td class="right0808"&gt;60,670&lt;br&gt;36.7%&lt;/td&gt;</v>
      </c>
      <c r="S12" s="77" t="str">
        <f t="shared" si="4"/>
        <v>&lt;td class="right0808"&gt;102,039&lt;br&gt;33.0%&lt;/td&gt;</v>
      </c>
      <c r="T12" s="77" t="str">
        <f t="shared" si="4"/>
        <v>&lt;td class="right0808"&gt;127,083&lt;br&gt;36.0%&lt;/td&gt;</v>
      </c>
      <c r="U12" s="77" t="str">
        <f t="shared" si="4"/>
        <v>&lt;td class="right0808"&gt;283,134&lt;br&gt;17.0%&lt;/td&gt;</v>
      </c>
      <c r="V12" s="77" t="str">
        <f t="shared" si="4"/>
        <v>&lt;td class="right0808"&gt;65,644&lt;br&gt;12.2%&lt;/td&gt;</v>
      </c>
      <c r="W12" s="77" t="str">
        <f t="shared" si="4"/>
        <v>&lt;td class="right0808"&gt;105,454&lt;br&gt;7.3%&lt;/td&gt;</v>
      </c>
      <c r="X12" s="77" t="str">
        <f t="shared" si="4"/>
        <v>&lt;td class="right0808"&gt;32,333&lt;br&gt;6.3%&lt;/td&gt;</v>
      </c>
      <c r="Y12" s="77" t="str">
        <f t="shared" si="4"/>
        <v>&lt;td class="right0808"&gt;57,443&lt;br&gt;5.4%&lt;/td&gt;</v>
      </c>
    </row>
    <row r="13" spans="2:25">
      <c r="B13" s="48">
        <v>9</v>
      </c>
      <c r="D13" s="76" t="s">
        <v>56</v>
      </c>
      <c r="E13" s="74">
        <v>8404</v>
      </c>
      <c r="F13" s="75">
        <v>11969</v>
      </c>
      <c r="G13" s="74">
        <v>23237</v>
      </c>
      <c r="H13" s="75">
        <v>52946</v>
      </c>
      <c r="I13" s="74">
        <v>29379</v>
      </c>
      <c r="J13" s="75">
        <v>36964</v>
      </c>
      <c r="K13" s="74">
        <v>16301</v>
      </c>
      <c r="L13" s="75">
        <v>26530</v>
      </c>
    </row>
    <row r="14" spans="2:25">
      <c r="B14" s="48">
        <v>10</v>
      </c>
      <c r="D14" s="76" t="s">
        <v>57</v>
      </c>
      <c r="E14" s="74">
        <v>11621</v>
      </c>
      <c r="F14" s="75">
        <v>17636</v>
      </c>
      <c r="G14" s="74">
        <v>81158</v>
      </c>
      <c r="H14" s="75">
        <v>273629</v>
      </c>
      <c r="I14" s="74">
        <v>250196</v>
      </c>
      <c r="J14" s="75">
        <v>175435</v>
      </c>
      <c r="K14" s="74">
        <v>120397</v>
      </c>
      <c r="L14" s="75">
        <v>171149</v>
      </c>
      <c r="R14" s="51" t="str">
        <f>CONCATENATE(R12,S12,T12,U12,V12,W12,X12,Y12)&amp;$F$2</f>
        <v>&lt;td class="right0808"&gt;60,670&lt;br&gt;36.7%&lt;/td&gt;&lt;td class="right0808"&gt;102,039&lt;br&gt;33.0%&lt;/td&gt;&lt;td class="right0808"&gt;127,083&lt;br&gt;36.0%&lt;/td&gt;&lt;td class="right0808"&gt;283,134&lt;br&gt;17.0%&lt;/td&gt;&lt;td class="right0808"&gt;65,644&lt;br&gt;12.2%&lt;/td&gt;&lt;td class="right0808"&gt;105,454&lt;br&gt;7.3%&lt;/td&gt;&lt;td class="right0808"&gt;32,333&lt;br&gt;6.3%&lt;/td&gt;&lt;td class="right0808"&gt;57,443&lt;br&gt;5.4%&lt;/td&gt;&lt;/tr&gt;</v>
      </c>
    </row>
    <row r="15" spans="2:25">
      <c r="B15" s="48">
        <v>11</v>
      </c>
      <c r="D15" s="76" t="s">
        <v>58</v>
      </c>
      <c r="E15" s="74">
        <v>878</v>
      </c>
      <c r="F15" s="75">
        <v>632</v>
      </c>
      <c r="G15" s="74">
        <v>1706</v>
      </c>
      <c r="H15" s="75">
        <v>8389</v>
      </c>
      <c r="I15" s="74">
        <v>7285</v>
      </c>
      <c r="J15" s="75">
        <v>9895</v>
      </c>
      <c r="K15" s="74">
        <v>12039</v>
      </c>
      <c r="L15" s="75">
        <v>17174</v>
      </c>
    </row>
    <row r="16" spans="2:25">
      <c r="B16" s="48">
        <v>12</v>
      </c>
      <c r="D16" s="73" t="s">
        <v>59</v>
      </c>
      <c r="E16" s="74">
        <v>60670</v>
      </c>
      <c r="F16" s="75">
        <v>102039</v>
      </c>
      <c r="G16" s="74">
        <v>127083</v>
      </c>
      <c r="H16" s="75">
        <v>283134</v>
      </c>
      <c r="I16" s="74">
        <v>65644</v>
      </c>
      <c r="J16" s="75">
        <v>105454</v>
      </c>
      <c r="K16" s="74">
        <v>32333</v>
      </c>
      <c r="L16" s="75">
        <v>57443</v>
      </c>
    </row>
    <row r="17" spans="2:25">
      <c r="B17" s="48">
        <v>13</v>
      </c>
    </row>
    <row r="18" spans="2:25">
      <c r="B18" s="48">
        <v>14</v>
      </c>
    </row>
    <row r="19" spans="2:25" ht="42">
      <c r="B19" s="48">
        <v>15</v>
      </c>
      <c r="E19" s="78" t="s">
        <v>2</v>
      </c>
      <c r="F19" s="78" t="s">
        <v>3</v>
      </c>
      <c r="G19" s="78" t="s">
        <v>4</v>
      </c>
      <c r="H19" s="78"/>
      <c r="I19" s="78" t="s">
        <v>5</v>
      </c>
      <c r="J19" s="78" t="s">
        <v>6</v>
      </c>
      <c r="K19" s="78" t="s">
        <v>7</v>
      </c>
      <c r="L19" s="78" t="s">
        <v>4</v>
      </c>
    </row>
    <row r="20" spans="2:25">
      <c r="B20" s="48">
        <v>16</v>
      </c>
      <c r="D20" s="49" t="s">
        <v>18</v>
      </c>
      <c r="E20" s="79">
        <v>19187</v>
      </c>
      <c r="F20" s="80">
        <v>17476</v>
      </c>
      <c r="G20" s="81">
        <v>91.1</v>
      </c>
      <c r="H20" s="82"/>
      <c r="I20" s="80">
        <v>588930</v>
      </c>
      <c r="J20" s="81">
        <v>30.7</v>
      </c>
      <c r="K20" s="80">
        <v>1482</v>
      </c>
      <c r="L20" s="82">
        <v>7.7</v>
      </c>
      <c r="R20" s="72" t="str">
        <f>TEXT(E20,"#,##0")</f>
        <v>19,187</v>
      </c>
      <c r="S20" s="72" t="str">
        <f t="shared" ref="S20:S39" si="5">TEXT(F20,"#,##0")</f>
        <v>17,476</v>
      </c>
      <c r="T20" s="72" t="str">
        <f>TEXT(G20,"0.0")&amp;"%"</f>
        <v>91.1%</v>
      </c>
      <c r="U20" s="72" t="str">
        <f t="shared" ref="U20:U24" si="6">TEXT(H20,"0.0")&amp;"%"</f>
        <v>0.0%</v>
      </c>
      <c r="V20" s="72" t="str">
        <f t="shared" ref="V20:V24" si="7">TEXT(I20,"#,##0")</f>
        <v>588,930</v>
      </c>
      <c r="W20" s="72" t="str">
        <f t="shared" ref="W20:W24" si="8">TEXT(J20,"0.0")&amp;"%"</f>
        <v>30.7%</v>
      </c>
      <c r="X20" s="72" t="str">
        <f t="shared" ref="X20:X24" si="9">TEXT(K20,"#,##0")</f>
        <v>1,482</v>
      </c>
      <c r="Y20" s="72" t="str">
        <f t="shared" ref="Y20:Y24" si="10">TEXT(L20,"0.0")&amp;"%"</f>
        <v>7.7%</v>
      </c>
    </row>
    <row r="21" spans="2:25">
      <c r="B21" s="48">
        <v>17</v>
      </c>
      <c r="D21" s="49" t="s">
        <v>23</v>
      </c>
      <c r="E21" s="79">
        <v>10208</v>
      </c>
      <c r="F21" s="80">
        <v>8821</v>
      </c>
      <c r="G21" s="81">
        <v>86.4</v>
      </c>
      <c r="H21" s="82"/>
      <c r="I21" s="80">
        <v>122703</v>
      </c>
      <c r="J21" s="81">
        <v>12</v>
      </c>
      <c r="K21" s="80">
        <v>1262</v>
      </c>
      <c r="L21" s="82">
        <v>12.4</v>
      </c>
      <c r="R21" s="72" t="str">
        <f t="shared" ref="R21:R39" si="11">TEXT(E21,"#,##0")</f>
        <v>10,208</v>
      </c>
      <c r="S21" s="72" t="str">
        <f t="shared" si="5"/>
        <v>8,821</v>
      </c>
      <c r="T21" s="72" t="str">
        <f t="shared" ref="T21:T39" si="12">TEXT(G21,"0.0")&amp;"%"</f>
        <v>86.4%</v>
      </c>
      <c r="U21" s="72" t="str">
        <f t="shared" si="6"/>
        <v>0.0%</v>
      </c>
      <c r="V21" s="72" t="str">
        <f t="shared" si="7"/>
        <v>122,703</v>
      </c>
      <c r="W21" s="72" t="str">
        <f t="shared" si="8"/>
        <v>12.0%</v>
      </c>
      <c r="X21" s="72" t="str">
        <f t="shared" si="9"/>
        <v>1,262</v>
      </c>
      <c r="Y21" s="72" t="str">
        <f t="shared" si="10"/>
        <v>12.4%</v>
      </c>
    </row>
    <row r="22" spans="2:25">
      <c r="B22" s="48">
        <v>18</v>
      </c>
      <c r="D22" s="49" t="s">
        <v>24</v>
      </c>
      <c r="E22" s="79">
        <v>5585</v>
      </c>
      <c r="F22" s="80">
        <v>3411</v>
      </c>
      <c r="G22" s="81">
        <v>61.1</v>
      </c>
      <c r="H22" s="82"/>
      <c r="I22" s="80">
        <v>17611</v>
      </c>
      <c r="J22" s="81">
        <v>3.2</v>
      </c>
      <c r="K22" s="80">
        <v>2135</v>
      </c>
      <c r="L22" s="82">
        <v>38.200000000000003</v>
      </c>
      <c r="R22" s="72" t="str">
        <f t="shared" si="11"/>
        <v>5,585</v>
      </c>
      <c r="S22" s="72" t="str">
        <f t="shared" si="5"/>
        <v>3,411</v>
      </c>
      <c r="T22" s="72" t="str">
        <f t="shared" si="12"/>
        <v>61.1%</v>
      </c>
      <c r="U22" s="72" t="str">
        <f t="shared" si="6"/>
        <v>0.0%</v>
      </c>
      <c r="V22" s="72" t="str">
        <f t="shared" si="7"/>
        <v>17,611</v>
      </c>
      <c r="W22" s="72" t="str">
        <f t="shared" si="8"/>
        <v>3.2%</v>
      </c>
      <c r="X22" s="72" t="str">
        <f t="shared" si="9"/>
        <v>2,135</v>
      </c>
      <c r="Y22" s="72" t="str">
        <f t="shared" si="10"/>
        <v>38.2%</v>
      </c>
    </row>
    <row r="23" spans="2:25">
      <c r="B23" s="48">
        <v>19</v>
      </c>
      <c r="D23" s="49" t="s">
        <v>25</v>
      </c>
      <c r="E23" s="79">
        <v>1176</v>
      </c>
      <c r="F23" s="80">
        <v>505</v>
      </c>
      <c r="G23" s="81">
        <v>42.9</v>
      </c>
      <c r="H23" s="82"/>
      <c r="I23" s="80">
        <v>3324</v>
      </c>
      <c r="J23" s="81">
        <v>2.8</v>
      </c>
      <c r="K23" s="80">
        <v>669</v>
      </c>
      <c r="L23" s="82">
        <v>56.9</v>
      </c>
      <c r="R23" s="72" t="str">
        <f t="shared" si="11"/>
        <v>1,176</v>
      </c>
      <c r="S23" s="72" t="str">
        <f t="shared" si="5"/>
        <v>505</v>
      </c>
      <c r="T23" s="72" t="str">
        <f t="shared" si="12"/>
        <v>42.9%</v>
      </c>
      <c r="U23" s="72" t="str">
        <f t="shared" si="6"/>
        <v>0.0%</v>
      </c>
      <c r="V23" s="72" t="str">
        <f t="shared" si="7"/>
        <v>3,324</v>
      </c>
      <c r="W23" s="72" t="str">
        <f t="shared" si="8"/>
        <v>2.8%</v>
      </c>
      <c r="X23" s="72" t="str">
        <f t="shared" si="9"/>
        <v>669</v>
      </c>
      <c r="Y23" s="72" t="str">
        <f t="shared" si="10"/>
        <v>56.9%</v>
      </c>
    </row>
    <row r="24" spans="2:25">
      <c r="B24" s="48">
        <v>20</v>
      </c>
      <c r="E24" s="79">
        <v>36156</v>
      </c>
      <c r="F24" s="80">
        <v>30213</v>
      </c>
      <c r="G24" s="81">
        <v>83.6</v>
      </c>
      <c r="H24" s="80"/>
      <c r="I24" s="80">
        <v>732568</v>
      </c>
      <c r="J24" s="81">
        <v>20.3</v>
      </c>
      <c r="K24" s="80">
        <v>5548</v>
      </c>
      <c r="L24" s="82">
        <v>15.3</v>
      </c>
      <c r="R24" s="72" t="str">
        <f t="shared" si="11"/>
        <v>36,156</v>
      </c>
      <c r="S24" s="72" t="str">
        <f t="shared" si="5"/>
        <v>30,213</v>
      </c>
      <c r="T24" s="72" t="str">
        <f t="shared" si="12"/>
        <v>83.6%</v>
      </c>
      <c r="U24" s="72" t="str">
        <f t="shared" si="6"/>
        <v>0.0%</v>
      </c>
      <c r="V24" s="72" t="str">
        <f t="shared" si="7"/>
        <v>732,568</v>
      </c>
      <c r="W24" s="72" t="str">
        <f t="shared" si="8"/>
        <v>20.3%</v>
      </c>
      <c r="X24" s="72" t="str">
        <f t="shared" si="9"/>
        <v>5,548</v>
      </c>
      <c r="Y24" s="72" t="str">
        <f t="shared" si="10"/>
        <v>15.3%</v>
      </c>
    </row>
    <row r="25" spans="2:25">
      <c r="B25" s="48">
        <v>21</v>
      </c>
      <c r="D25" s="49" t="s">
        <v>60</v>
      </c>
      <c r="E25" s="51">
        <v>72</v>
      </c>
      <c r="F25" s="51">
        <v>70</v>
      </c>
      <c r="G25" s="49">
        <v>97.2</v>
      </c>
      <c r="I25" s="51">
        <v>3979</v>
      </c>
      <c r="J25" s="49">
        <v>55.3</v>
      </c>
      <c r="K25" s="49">
        <v>2</v>
      </c>
      <c r="L25" s="49">
        <v>2.8</v>
      </c>
      <c r="R25" s="72" t="str">
        <f t="shared" si="11"/>
        <v>72</v>
      </c>
      <c r="S25" s="72" t="str">
        <f t="shared" si="5"/>
        <v>70</v>
      </c>
      <c r="T25" s="72" t="str">
        <f t="shared" si="12"/>
        <v>97.2%</v>
      </c>
    </row>
    <row r="26" spans="2:25">
      <c r="B26" s="48">
        <v>22</v>
      </c>
      <c r="D26" s="49" t="s">
        <v>61</v>
      </c>
      <c r="E26" s="51">
        <v>18870</v>
      </c>
      <c r="F26" s="51">
        <v>17270</v>
      </c>
      <c r="G26" s="49">
        <v>91.5</v>
      </c>
      <c r="I26" s="51">
        <v>582803</v>
      </c>
      <c r="J26" s="49">
        <v>30.9</v>
      </c>
      <c r="K26" s="49">
        <v>1375</v>
      </c>
      <c r="L26" s="49">
        <v>7.3</v>
      </c>
      <c r="R26" s="72" t="str">
        <f t="shared" si="11"/>
        <v>18,870</v>
      </c>
      <c r="S26" s="72" t="str">
        <f t="shared" si="5"/>
        <v>17,270</v>
      </c>
      <c r="T26" s="72" t="str">
        <f t="shared" si="12"/>
        <v>91.5%</v>
      </c>
    </row>
    <row r="27" spans="2:25">
      <c r="B27" s="48">
        <v>23</v>
      </c>
      <c r="D27" s="49" t="s">
        <v>62</v>
      </c>
      <c r="E27" s="51">
        <v>245</v>
      </c>
      <c r="F27" s="51">
        <v>136</v>
      </c>
      <c r="G27" s="49">
        <v>55.5</v>
      </c>
      <c r="I27" s="51">
        <v>2148</v>
      </c>
      <c r="J27" s="49">
        <v>8.8000000000000007</v>
      </c>
      <c r="K27" s="49">
        <v>105</v>
      </c>
      <c r="L27" s="49">
        <v>42.9</v>
      </c>
      <c r="R27" s="72" t="str">
        <f t="shared" si="11"/>
        <v>245</v>
      </c>
      <c r="S27" s="72" t="str">
        <f t="shared" si="5"/>
        <v>136</v>
      </c>
      <c r="T27" s="72" t="str">
        <f t="shared" si="12"/>
        <v>55.5%</v>
      </c>
    </row>
    <row r="28" spans="2:25">
      <c r="B28" s="48">
        <v>24</v>
      </c>
      <c r="D28" s="49" t="s">
        <v>60</v>
      </c>
      <c r="E28" s="51">
        <v>77</v>
      </c>
      <c r="F28" s="51">
        <v>73</v>
      </c>
      <c r="G28" s="49">
        <v>94.8</v>
      </c>
      <c r="I28" s="51">
        <v>834</v>
      </c>
      <c r="J28" s="49">
        <v>10.8</v>
      </c>
      <c r="K28" s="49">
        <v>4</v>
      </c>
      <c r="L28" s="49">
        <v>5.2</v>
      </c>
      <c r="R28" s="72" t="str">
        <f t="shared" si="11"/>
        <v>77</v>
      </c>
      <c r="S28" s="72" t="str">
        <f t="shared" si="5"/>
        <v>73</v>
      </c>
      <c r="T28" s="72" t="str">
        <f t="shared" si="12"/>
        <v>94.8%</v>
      </c>
    </row>
    <row r="29" spans="2:25">
      <c r="B29" s="48">
        <v>25</v>
      </c>
      <c r="D29" s="49" t="s">
        <v>61</v>
      </c>
      <c r="E29" s="51">
        <v>9331</v>
      </c>
      <c r="F29" s="51">
        <v>8359</v>
      </c>
      <c r="G29" s="49">
        <v>89.6</v>
      </c>
      <c r="I29" s="51">
        <v>119620</v>
      </c>
      <c r="J29" s="49">
        <v>12.8</v>
      </c>
      <c r="K29" s="49">
        <v>884</v>
      </c>
      <c r="L29" s="49">
        <v>9.5</v>
      </c>
      <c r="R29" s="72" t="str">
        <f t="shared" si="11"/>
        <v>9,331</v>
      </c>
      <c r="S29" s="72" t="str">
        <f t="shared" si="5"/>
        <v>8,359</v>
      </c>
      <c r="T29" s="72" t="str">
        <f t="shared" si="12"/>
        <v>89.6%</v>
      </c>
    </row>
    <row r="30" spans="2:25">
      <c r="B30" s="48">
        <v>26</v>
      </c>
      <c r="D30" s="49" t="s">
        <v>62</v>
      </c>
      <c r="E30" s="51">
        <v>800</v>
      </c>
      <c r="F30" s="51">
        <v>389</v>
      </c>
      <c r="G30" s="49">
        <v>48.6</v>
      </c>
      <c r="I30" s="51">
        <v>2249</v>
      </c>
      <c r="J30" s="49">
        <v>2.8</v>
      </c>
      <c r="K30" s="49">
        <v>374</v>
      </c>
      <c r="L30" s="49">
        <v>46.8</v>
      </c>
      <c r="R30" s="72" t="str">
        <f t="shared" si="11"/>
        <v>800</v>
      </c>
      <c r="S30" s="72" t="str">
        <f t="shared" si="5"/>
        <v>389</v>
      </c>
      <c r="T30" s="72" t="str">
        <f t="shared" si="12"/>
        <v>48.6%</v>
      </c>
    </row>
    <row r="31" spans="2:25">
      <c r="B31" s="48">
        <v>27</v>
      </c>
      <c r="D31" s="49" t="s">
        <v>60</v>
      </c>
      <c r="E31" s="51">
        <v>19</v>
      </c>
      <c r="F31" s="51">
        <v>11</v>
      </c>
      <c r="G31" s="49">
        <v>57.9</v>
      </c>
      <c r="I31" s="51">
        <v>27</v>
      </c>
      <c r="J31" s="49">
        <v>1.4</v>
      </c>
      <c r="K31" s="49">
        <v>8</v>
      </c>
      <c r="L31" s="49">
        <v>42.1</v>
      </c>
      <c r="R31" s="72" t="str">
        <f t="shared" si="11"/>
        <v>19</v>
      </c>
      <c r="S31" s="72" t="str">
        <f t="shared" si="5"/>
        <v>11</v>
      </c>
      <c r="T31" s="72" t="str">
        <f t="shared" si="12"/>
        <v>57.9%</v>
      </c>
    </row>
    <row r="32" spans="2:25">
      <c r="B32" s="48">
        <v>28</v>
      </c>
      <c r="D32" s="49" t="s">
        <v>61</v>
      </c>
      <c r="E32" s="51">
        <v>3994</v>
      </c>
      <c r="F32" s="51">
        <v>2728</v>
      </c>
      <c r="G32" s="49">
        <v>68.3</v>
      </c>
      <c r="I32" s="51">
        <v>14294</v>
      </c>
      <c r="J32" s="49">
        <v>3.6</v>
      </c>
      <c r="K32" s="49">
        <v>1256</v>
      </c>
      <c r="L32" s="49">
        <v>31.4</v>
      </c>
      <c r="R32" s="72" t="str">
        <f t="shared" si="11"/>
        <v>3,994</v>
      </c>
      <c r="S32" s="72" t="str">
        <f t="shared" si="5"/>
        <v>2,728</v>
      </c>
      <c r="T32" s="72" t="str">
        <f t="shared" si="12"/>
        <v>68.3%</v>
      </c>
    </row>
    <row r="33" spans="2:20">
      <c r="B33" s="48">
        <v>29</v>
      </c>
      <c r="D33" s="49" t="s">
        <v>62</v>
      </c>
      <c r="E33" s="51">
        <v>1572</v>
      </c>
      <c r="F33" s="51">
        <v>672</v>
      </c>
      <c r="G33" s="49">
        <v>42.7</v>
      </c>
      <c r="I33" s="51">
        <v>3290</v>
      </c>
      <c r="J33" s="49">
        <v>2.1</v>
      </c>
      <c r="K33" s="49">
        <v>871</v>
      </c>
      <c r="L33" s="49">
        <v>55.4</v>
      </c>
      <c r="R33" s="72" t="str">
        <f t="shared" si="11"/>
        <v>1,572</v>
      </c>
      <c r="S33" s="72" t="str">
        <f t="shared" si="5"/>
        <v>672</v>
      </c>
      <c r="T33" s="72" t="str">
        <f t="shared" si="12"/>
        <v>42.7%</v>
      </c>
    </row>
    <row r="34" spans="2:20">
      <c r="B34" s="48">
        <v>30</v>
      </c>
      <c r="D34" s="49" t="s">
        <v>60</v>
      </c>
      <c r="E34" s="51">
        <v>45</v>
      </c>
      <c r="F34" s="51">
        <v>20</v>
      </c>
      <c r="G34" s="49">
        <v>44.4</v>
      </c>
      <c r="I34" s="51">
        <v>123</v>
      </c>
      <c r="J34" s="49">
        <v>2.7</v>
      </c>
      <c r="K34" s="49">
        <v>25</v>
      </c>
      <c r="L34" s="49">
        <v>55.6</v>
      </c>
      <c r="R34" s="72" t="str">
        <f t="shared" si="11"/>
        <v>45</v>
      </c>
      <c r="S34" s="72" t="str">
        <f t="shared" si="5"/>
        <v>20</v>
      </c>
      <c r="T34" s="72" t="str">
        <f t="shared" si="12"/>
        <v>44.4%</v>
      </c>
    </row>
    <row r="35" spans="2:20">
      <c r="B35" s="48">
        <v>31</v>
      </c>
      <c r="D35" s="49" t="s">
        <v>61</v>
      </c>
      <c r="E35" s="51">
        <v>1116</v>
      </c>
      <c r="F35" s="51">
        <v>484</v>
      </c>
      <c r="G35" s="49">
        <v>43.4</v>
      </c>
      <c r="I35" s="51">
        <v>3198</v>
      </c>
      <c r="J35" s="49">
        <v>2.9</v>
      </c>
      <c r="K35" s="49">
        <v>630</v>
      </c>
      <c r="L35" s="49">
        <v>56.5</v>
      </c>
      <c r="R35" s="72" t="str">
        <f t="shared" si="11"/>
        <v>1,116</v>
      </c>
      <c r="S35" s="72" t="str">
        <f t="shared" si="5"/>
        <v>484</v>
      </c>
      <c r="T35" s="72" t="str">
        <f t="shared" si="12"/>
        <v>43.4%</v>
      </c>
    </row>
    <row r="36" spans="2:20">
      <c r="B36" s="48">
        <v>32</v>
      </c>
      <c r="D36" s="49" t="s">
        <v>62</v>
      </c>
      <c r="E36" s="51">
        <v>15</v>
      </c>
      <c r="F36" s="51">
        <v>1</v>
      </c>
      <c r="G36" s="49">
        <v>6.7</v>
      </c>
      <c r="I36" s="51">
        <v>3</v>
      </c>
      <c r="J36" s="49">
        <v>0.2</v>
      </c>
      <c r="K36" s="49">
        <v>14</v>
      </c>
      <c r="L36" s="49">
        <v>93.3</v>
      </c>
      <c r="R36" s="72" t="str">
        <f t="shared" si="11"/>
        <v>15</v>
      </c>
      <c r="S36" s="72" t="str">
        <f t="shared" si="5"/>
        <v>1</v>
      </c>
      <c r="T36" s="72" t="str">
        <f t="shared" si="12"/>
        <v>6.7%</v>
      </c>
    </row>
    <row r="37" spans="2:20">
      <c r="B37" s="48">
        <v>33</v>
      </c>
      <c r="D37" s="49" t="s">
        <v>60</v>
      </c>
      <c r="E37" s="51">
        <v>213</v>
      </c>
      <c r="F37" s="51">
        <v>174</v>
      </c>
      <c r="G37" s="49">
        <v>81.7</v>
      </c>
      <c r="I37" s="51">
        <v>4963</v>
      </c>
      <c r="J37" s="49">
        <v>23.3</v>
      </c>
      <c r="K37" s="49">
        <v>39</v>
      </c>
      <c r="L37" s="49">
        <v>18.3</v>
      </c>
      <c r="R37" s="72" t="str">
        <f t="shared" si="11"/>
        <v>213</v>
      </c>
      <c r="S37" s="72" t="str">
        <f t="shared" si="5"/>
        <v>174</v>
      </c>
      <c r="T37" s="72" t="str">
        <f t="shared" si="12"/>
        <v>81.7%</v>
      </c>
    </row>
    <row r="38" spans="2:20">
      <c r="B38" s="48">
        <v>34</v>
      </c>
      <c r="D38" s="49" t="s">
        <v>61</v>
      </c>
      <c r="E38" s="51">
        <v>33311</v>
      </c>
      <c r="F38" s="51">
        <v>28841</v>
      </c>
      <c r="G38" s="49">
        <v>86.6</v>
      </c>
      <c r="I38" s="51">
        <v>719915</v>
      </c>
      <c r="J38" s="49">
        <v>21.6</v>
      </c>
      <c r="K38" s="49">
        <v>4145</v>
      </c>
      <c r="L38" s="49">
        <v>12.4</v>
      </c>
      <c r="R38" s="72" t="str">
        <f t="shared" si="11"/>
        <v>33,311</v>
      </c>
      <c r="S38" s="72" t="str">
        <f t="shared" si="5"/>
        <v>28,841</v>
      </c>
      <c r="T38" s="72" t="str">
        <f t="shared" si="12"/>
        <v>86.6%</v>
      </c>
    </row>
    <row r="39" spans="2:20">
      <c r="B39" s="48">
        <v>35</v>
      </c>
      <c r="D39" s="49" t="s">
        <v>62</v>
      </c>
      <c r="E39" s="51">
        <v>2632</v>
      </c>
      <c r="F39" s="51">
        <v>1198</v>
      </c>
      <c r="G39" s="49">
        <v>45.5</v>
      </c>
      <c r="I39" s="51">
        <v>7690</v>
      </c>
      <c r="J39" s="49">
        <v>2.9</v>
      </c>
      <c r="K39" s="49">
        <v>1364</v>
      </c>
      <c r="L39" s="49">
        <v>51.8</v>
      </c>
      <c r="R39" s="72" t="str">
        <f t="shared" si="11"/>
        <v>2,632</v>
      </c>
      <c r="S39" s="72" t="str">
        <f t="shared" si="5"/>
        <v>1,198</v>
      </c>
      <c r="T39" s="72" t="str">
        <f t="shared" si="12"/>
        <v>45.5%</v>
      </c>
    </row>
    <row r="40" spans="2:20">
      <c r="B40" s="48">
        <v>36</v>
      </c>
    </row>
    <row r="41" spans="2:20">
      <c r="B41" s="48">
        <v>37</v>
      </c>
      <c r="R41" s="83" t="str">
        <f>CONCATENATE(I$2,J$2,D20,E$2,G$2,R20,E$2,G$2,S20,E$2,G$2,T20,E$2,F$2)</f>
        <v>&lt;tr&gt;&lt;td&gt;小学校&lt;/td&gt;&lt;td class="right0808"&gt;19,187&lt;/td&gt;&lt;td class="right0808"&gt;17,476&lt;/td&gt;&lt;td class="right0808"&gt;91.1%&lt;/td&gt;&lt;/tr&gt;</v>
      </c>
    </row>
    <row r="42" spans="2:20">
      <c r="B42" s="48">
        <v>38</v>
      </c>
      <c r="R42" s="83" t="str">
        <f t="shared" ref="R42:R60" si="13">CONCATENATE(I$2,J$2,D21,E$2,G$2,R21,E$2,G$2,S21,E$2,G$2,T21,K$2,E$2,F$2)</f>
        <v>&lt;tr&gt;&lt;td&gt;中学校&lt;/td&gt;&lt;td class="right0808"&gt;10,208&lt;/td&gt;&lt;td class="right0808"&gt;8,821&lt;/td&gt;&lt;td class="right0808"&gt;86.4%%&lt;/td&gt;&lt;/tr&gt;</v>
      </c>
    </row>
    <row r="43" spans="2:20">
      <c r="B43" s="48">
        <v>39</v>
      </c>
      <c r="R43" s="83" t="str">
        <f t="shared" si="13"/>
        <v>&lt;tr&gt;&lt;td&gt;高等学校&lt;/td&gt;&lt;td class="right0808"&gt;5,585&lt;/td&gt;&lt;td class="right0808"&gt;3,411&lt;/td&gt;&lt;td class="right0808"&gt;61.1%%&lt;/td&gt;&lt;/tr&gt;</v>
      </c>
    </row>
    <row r="44" spans="2:20">
      <c r="B44" s="48">
        <v>40</v>
      </c>
      <c r="R44" s="83" t="str">
        <f t="shared" si="13"/>
        <v>&lt;tr&gt;&lt;td&gt;特別支援学校&lt;/td&gt;&lt;td class="right0808"&gt;1,176&lt;/td&gt;&lt;td class="right0808"&gt;505&lt;/td&gt;&lt;td class="right0808"&gt;42.9%%&lt;/td&gt;&lt;/tr&gt;</v>
      </c>
    </row>
    <row r="45" spans="2:20">
      <c r="B45" s="48">
        <v>41</v>
      </c>
      <c r="R45" s="83" t="str">
        <f t="shared" si="13"/>
        <v>&lt;tr&gt;&lt;td&gt;&lt;/td&gt;&lt;td class="right0808"&gt;36,156&lt;/td&gt;&lt;td class="right0808"&gt;30,213&lt;/td&gt;&lt;td class="right0808"&gt;83.6%%&lt;/td&gt;&lt;/tr&gt;</v>
      </c>
    </row>
    <row r="46" spans="2:20">
      <c r="B46" s="48">
        <v>42</v>
      </c>
      <c r="R46" s="51" t="str">
        <f t="shared" si="13"/>
        <v>&lt;tr&gt;&lt;td&gt;国立&lt;/td&gt;&lt;td class="right0808"&gt;72&lt;/td&gt;&lt;td class="right0808"&gt;70&lt;/td&gt;&lt;td class="right0808"&gt;97.2%%&lt;/td&gt;&lt;/tr&gt;</v>
      </c>
    </row>
    <row r="47" spans="2:20">
      <c r="B47" s="48">
        <v>43</v>
      </c>
      <c r="R47" s="51" t="str">
        <f t="shared" si="13"/>
        <v>&lt;tr&gt;&lt;td&gt;公立&lt;/td&gt;&lt;td class="right0808"&gt;18,870&lt;/td&gt;&lt;td class="right0808"&gt;17,270&lt;/td&gt;&lt;td class="right0808"&gt;91.5%%&lt;/td&gt;&lt;/tr&gt;</v>
      </c>
    </row>
    <row r="48" spans="2:20">
      <c r="B48" s="48">
        <v>44</v>
      </c>
      <c r="R48" s="51" t="str">
        <f t="shared" si="13"/>
        <v>&lt;tr&gt;&lt;td&gt;私立&lt;/td&gt;&lt;td class="right0808"&gt;245&lt;/td&gt;&lt;td class="right0808"&gt;136&lt;/td&gt;&lt;td class="right0808"&gt;55.5%%&lt;/td&gt;&lt;/tr&gt;</v>
      </c>
    </row>
    <row r="49" spans="2:18">
      <c r="B49" s="48">
        <v>45</v>
      </c>
      <c r="R49" s="51" t="str">
        <f t="shared" si="13"/>
        <v>&lt;tr&gt;&lt;td&gt;国立&lt;/td&gt;&lt;td class="right0808"&gt;77&lt;/td&gt;&lt;td class="right0808"&gt;73&lt;/td&gt;&lt;td class="right0808"&gt;94.8%%&lt;/td&gt;&lt;/tr&gt;</v>
      </c>
    </row>
    <row r="50" spans="2:18">
      <c r="B50" s="48">
        <v>46</v>
      </c>
      <c r="R50" s="51" t="str">
        <f t="shared" si="13"/>
        <v>&lt;tr&gt;&lt;td&gt;公立&lt;/td&gt;&lt;td class="right0808"&gt;9,331&lt;/td&gt;&lt;td class="right0808"&gt;8,359&lt;/td&gt;&lt;td class="right0808"&gt;89.6%%&lt;/td&gt;&lt;/tr&gt;</v>
      </c>
    </row>
    <row r="51" spans="2:18">
      <c r="B51" s="48">
        <v>47</v>
      </c>
      <c r="R51" s="51" t="str">
        <f t="shared" si="13"/>
        <v>&lt;tr&gt;&lt;td&gt;私立&lt;/td&gt;&lt;td class="right0808"&gt;800&lt;/td&gt;&lt;td class="right0808"&gt;389&lt;/td&gt;&lt;td class="right0808"&gt;48.6%%&lt;/td&gt;&lt;/tr&gt;</v>
      </c>
    </row>
    <row r="52" spans="2:18">
      <c r="B52" s="48">
        <v>48</v>
      </c>
      <c r="R52" s="51" t="str">
        <f t="shared" si="13"/>
        <v>&lt;tr&gt;&lt;td&gt;国立&lt;/td&gt;&lt;td class="right0808"&gt;19&lt;/td&gt;&lt;td class="right0808"&gt;11&lt;/td&gt;&lt;td class="right0808"&gt;57.9%%&lt;/td&gt;&lt;/tr&gt;</v>
      </c>
    </row>
    <row r="53" spans="2:18">
      <c r="B53" s="48">
        <v>49</v>
      </c>
      <c r="R53" s="51" t="str">
        <f t="shared" si="13"/>
        <v>&lt;tr&gt;&lt;td&gt;公立&lt;/td&gt;&lt;td class="right0808"&gt;3,994&lt;/td&gt;&lt;td class="right0808"&gt;2,728&lt;/td&gt;&lt;td class="right0808"&gt;68.3%%&lt;/td&gt;&lt;/tr&gt;</v>
      </c>
    </row>
    <row r="54" spans="2:18">
      <c r="B54" s="48">
        <v>50</v>
      </c>
      <c r="R54" s="51" t="str">
        <f t="shared" si="13"/>
        <v>&lt;tr&gt;&lt;td&gt;私立&lt;/td&gt;&lt;td class="right0808"&gt;1,572&lt;/td&gt;&lt;td class="right0808"&gt;672&lt;/td&gt;&lt;td class="right0808"&gt;42.7%%&lt;/td&gt;&lt;/tr&gt;</v>
      </c>
    </row>
    <row r="55" spans="2:18">
      <c r="B55" s="48">
        <v>51</v>
      </c>
      <c r="R55" s="51" t="str">
        <f t="shared" si="13"/>
        <v>&lt;tr&gt;&lt;td&gt;国立&lt;/td&gt;&lt;td class="right0808"&gt;45&lt;/td&gt;&lt;td class="right0808"&gt;20&lt;/td&gt;&lt;td class="right0808"&gt;44.4%%&lt;/td&gt;&lt;/tr&gt;</v>
      </c>
    </row>
    <row r="56" spans="2:18">
      <c r="B56" s="48">
        <v>52</v>
      </c>
      <c r="R56" s="51" t="str">
        <f t="shared" si="13"/>
        <v>&lt;tr&gt;&lt;td&gt;公立&lt;/td&gt;&lt;td class="right0808"&gt;1,116&lt;/td&gt;&lt;td class="right0808"&gt;484&lt;/td&gt;&lt;td class="right0808"&gt;43.4%%&lt;/td&gt;&lt;/tr&gt;</v>
      </c>
    </row>
    <row r="57" spans="2:18">
      <c r="B57" s="48">
        <v>53</v>
      </c>
      <c r="R57" s="51" t="str">
        <f t="shared" si="13"/>
        <v>&lt;tr&gt;&lt;td&gt;私立&lt;/td&gt;&lt;td class="right0808"&gt;15&lt;/td&gt;&lt;td class="right0808"&gt;1&lt;/td&gt;&lt;td class="right0808"&gt;6.7%%&lt;/td&gt;&lt;/tr&gt;</v>
      </c>
    </row>
    <row r="58" spans="2:18">
      <c r="B58" s="48">
        <v>54</v>
      </c>
      <c r="R58" s="51" t="str">
        <f t="shared" si="13"/>
        <v>&lt;tr&gt;&lt;td&gt;国立&lt;/td&gt;&lt;td class="right0808"&gt;213&lt;/td&gt;&lt;td class="right0808"&gt;174&lt;/td&gt;&lt;td class="right0808"&gt;81.7%%&lt;/td&gt;&lt;/tr&gt;</v>
      </c>
    </row>
    <row r="59" spans="2:18">
      <c r="B59" s="48">
        <v>55</v>
      </c>
      <c r="R59" s="51" t="str">
        <f t="shared" si="13"/>
        <v>&lt;tr&gt;&lt;td&gt;公立&lt;/td&gt;&lt;td class="right0808"&gt;33,311&lt;/td&gt;&lt;td class="right0808"&gt;28,841&lt;/td&gt;&lt;td class="right0808"&gt;86.6%%&lt;/td&gt;&lt;/tr&gt;</v>
      </c>
    </row>
    <row r="60" spans="2:18">
      <c r="B60" s="48">
        <v>56</v>
      </c>
      <c r="R60" s="51" t="str">
        <f t="shared" si="13"/>
        <v>&lt;tr&gt;&lt;td&gt;私立&lt;/td&gt;&lt;td class="right0808"&gt;2,632&lt;/td&gt;&lt;td class="right0808"&gt;1,198&lt;/td&gt;&lt;td class="right0808"&gt;45.5%%&lt;/td&gt;&lt;/tr&gt;</v>
      </c>
    </row>
    <row r="61" spans="2:18">
      <c r="B61" s="48">
        <v>57</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1F293-757E-F648-B050-6179AAB50A23}">
  <dimension ref="A2:Y55"/>
  <sheetViews>
    <sheetView tabSelected="1" topLeftCell="A8" workbookViewId="0">
      <selection activeCell="R28" sqref="R28:R36"/>
    </sheetView>
  </sheetViews>
  <sheetFormatPr baseColWidth="10" defaultColWidth="3.6640625" defaultRowHeight="20"/>
  <cols>
    <col min="1" max="1" width="3.6640625" style="49"/>
    <col min="2" max="2" width="5.5" style="48" customWidth="1"/>
    <col min="3" max="3" width="1.6640625" style="49" customWidth="1"/>
    <col min="4" max="4" width="17.1640625" style="49" customWidth="1"/>
    <col min="5" max="12" width="11.33203125" style="49" customWidth="1"/>
    <col min="13" max="14" width="1.6640625" style="49" customWidth="1"/>
    <col min="15" max="15" width="6.83203125" style="49" customWidth="1"/>
    <col min="16" max="17" width="1.6640625" style="49" customWidth="1"/>
    <col min="18" max="25" width="11.83203125" style="51" customWidth="1"/>
    <col min="26" max="16384" width="3.6640625" style="49"/>
  </cols>
  <sheetData>
    <row r="2" spans="2:25">
      <c r="D2" s="49" t="s">
        <v>34</v>
      </c>
      <c r="E2" s="49" t="s">
        <v>35</v>
      </c>
      <c r="F2" s="49" t="s">
        <v>36</v>
      </c>
      <c r="G2" s="49" t="s">
        <v>37</v>
      </c>
      <c r="I2" s="49" t="s">
        <v>38</v>
      </c>
      <c r="J2" s="49" t="s">
        <v>39</v>
      </c>
      <c r="K2" s="50" t="s">
        <v>40</v>
      </c>
    </row>
    <row r="4" spans="2:25" ht="21" thickBot="1">
      <c r="B4" s="52" t="s">
        <v>41</v>
      </c>
      <c r="D4" s="48">
        <v>3</v>
      </c>
      <c r="E4" s="48">
        <f>1+D4</f>
        <v>4</v>
      </c>
      <c r="F4" s="48">
        <f>1+E4</f>
        <v>5</v>
      </c>
      <c r="G4" s="48">
        <f t="shared" ref="G4:L4" si="0">1+F4</f>
        <v>6</v>
      </c>
      <c r="H4" s="48">
        <f t="shared" si="0"/>
        <v>7</v>
      </c>
      <c r="I4" s="48">
        <f t="shared" si="0"/>
        <v>8</v>
      </c>
      <c r="J4" s="48">
        <f t="shared" si="0"/>
        <v>9</v>
      </c>
      <c r="K4" s="48">
        <f t="shared" si="0"/>
        <v>10</v>
      </c>
      <c r="L4" s="48">
        <f t="shared" si="0"/>
        <v>11</v>
      </c>
      <c r="R4" s="48">
        <v>4</v>
      </c>
      <c r="S4" s="48">
        <v>5</v>
      </c>
      <c r="T4" s="48">
        <v>6</v>
      </c>
      <c r="U4" s="48">
        <v>7</v>
      </c>
      <c r="V4" s="48">
        <v>8</v>
      </c>
      <c r="W4" s="48">
        <v>9</v>
      </c>
      <c r="X4" s="48">
        <v>10</v>
      </c>
      <c r="Y4" s="48">
        <v>11</v>
      </c>
    </row>
    <row r="5" spans="2:25">
      <c r="B5" s="48">
        <v>1</v>
      </c>
      <c r="D5" s="53" t="s">
        <v>42</v>
      </c>
      <c r="E5" s="54" t="s">
        <v>43</v>
      </c>
      <c r="F5" s="55"/>
      <c r="G5" s="54" t="s">
        <v>44</v>
      </c>
      <c r="H5" s="55"/>
      <c r="I5" s="54" t="s">
        <v>45</v>
      </c>
      <c r="J5" s="55"/>
      <c r="K5" s="54" t="s">
        <v>46</v>
      </c>
      <c r="L5" s="55"/>
    </row>
    <row r="6" spans="2:25" ht="21" thickBot="1">
      <c r="B6" s="48">
        <v>2</v>
      </c>
      <c r="D6" s="56"/>
      <c r="E6" s="57" t="s">
        <v>47</v>
      </c>
      <c r="F6" s="58" t="s">
        <v>48</v>
      </c>
      <c r="G6" s="57" t="s">
        <v>47</v>
      </c>
      <c r="H6" s="58" t="s">
        <v>48</v>
      </c>
      <c r="I6" s="57" t="s">
        <v>47</v>
      </c>
      <c r="J6" s="58" t="s">
        <v>48</v>
      </c>
      <c r="K6" s="57" t="s">
        <v>47</v>
      </c>
      <c r="L6" s="58" t="s">
        <v>48</v>
      </c>
    </row>
    <row r="7" spans="2:25">
      <c r="B7" s="48">
        <v>3</v>
      </c>
      <c r="D7" s="59" t="s">
        <v>49</v>
      </c>
      <c r="E7" s="60">
        <v>165126</v>
      </c>
      <c r="F7" s="61">
        <v>308909</v>
      </c>
      <c r="G7" s="60">
        <v>352566</v>
      </c>
      <c r="H7" s="61">
        <v>1666949</v>
      </c>
      <c r="I7" s="60">
        <v>538799</v>
      </c>
      <c r="J7" s="61">
        <v>1436353</v>
      </c>
      <c r="K7" s="60">
        <v>512971</v>
      </c>
      <c r="L7" s="61">
        <v>1054444</v>
      </c>
      <c r="O7" s="62">
        <v>3</v>
      </c>
      <c r="R7" s="63">
        <f t="shared" ref="R7:Y8" si="1">VLOOKUP($O7,Table,R$4,FALSE)</f>
        <v>165126</v>
      </c>
      <c r="S7" s="63">
        <f t="shared" si="1"/>
        <v>308909</v>
      </c>
      <c r="T7" s="63">
        <f t="shared" si="1"/>
        <v>352566</v>
      </c>
      <c r="U7" s="63">
        <f t="shared" si="1"/>
        <v>1666949</v>
      </c>
      <c r="V7" s="63">
        <f t="shared" si="1"/>
        <v>538799</v>
      </c>
      <c r="W7" s="63">
        <f t="shared" si="1"/>
        <v>1436353</v>
      </c>
      <c r="X7" s="63">
        <f t="shared" si="1"/>
        <v>512971</v>
      </c>
      <c r="Y7" s="63">
        <f t="shared" si="1"/>
        <v>1054444</v>
      </c>
    </row>
    <row r="8" spans="2:25" ht="21" thickBot="1">
      <c r="B8" s="48">
        <v>4</v>
      </c>
      <c r="D8" s="64" t="s">
        <v>50</v>
      </c>
      <c r="E8" s="65">
        <v>61156</v>
      </c>
      <c r="F8" s="66">
        <v>134835</v>
      </c>
      <c r="G8" s="65">
        <v>65974</v>
      </c>
      <c r="H8" s="66">
        <v>961013</v>
      </c>
      <c r="I8" s="65">
        <v>132349</v>
      </c>
      <c r="J8" s="66">
        <v>1061350</v>
      </c>
      <c r="K8" s="65">
        <v>309261</v>
      </c>
      <c r="L8" s="66">
        <v>750362</v>
      </c>
      <c r="O8" s="67">
        <v>12</v>
      </c>
      <c r="R8" s="63">
        <f t="shared" si="1"/>
        <v>60670</v>
      </c>
      <c r="S8" s="63">
        <f t="shared" si="1"/>
        <v>102039</v>
      </c>
      <c r="T8" s="63">
        <f t="shared" si="1"/>
        <v>127083</v>
      </c>
      <c r="U8" s="63">
        <f t="shared" si="1"/>
        <v>283134</v>
      </c>
      <c r="V8" s="63">
        <f t="shared" si="1"/>
        <v>65644</v>
      </c>
      <c r="W8" s="63">
        <f t="shared" si="1"/>
        <v>105454</v>
      </c>
      <c r="X8" s="63">
        <f t="shared" si="1"/>
        <v>32333</v>
      </c>
      <c r="Y8" s="63">
        <f t="shared" si="1"/>
        <v>57443</v>
      </c>
    </row>
    <row r="9" spans="2:25">
      <c r="B9" s="48">
        <v>5</v>
      </c>
      <c r="D9" s="68" t="s">
        <v>51</v>
      </c>
      <c r="E9" s="69">
        <v>13415</v>
      </c>
      <c r="F9" s="70">
        <v>29917</v>
      </c>
      <c r="G9" s="69">
        <v>39010</v>
      </c>
      <c r="H9" s="70">
        <v>45139</v>
      </c>
      <c r="I9" s="69">
        <v>37670</v>
      </c>
      <c r="J9" s="70">
        <v>7227</v>
      </c>
      <c r="K9" s="69" t="s">
        <v>52</v>
      </c>
      <c r="L9" s="70" t="s">
        <v>52</v>
      </c>
      <c r="R9" s="71" t="str">
        <f>VLOOKUP($O8,Table,3,FALSE)</f>
        <v>その他の学校外活動費</v>
      </c>
    </row>
    <row r="10" spans="2:25">
      <c r="B10" s="48">
        <v>6</v>
      </c>
      <c r="D10" s="59" t="s">
        <v>53</v>
      </c>
      <c r="E10" s="60">
        <v>90555</v>
      </c>
      <c r="F10" s="61">
        <v>144157</v>
      </c>
      <c r="G10" s="60">
        <v>247582</v>
      </c>
      <c r="H10" s="61">
        <v>660797</v>
      </c>
      <c r="I10" s="60">
        <v>368780</v>
      </c>
      <c r="J10" s="61">
        <v>367776</v>
      </c>
      <c r="K10" s="60">
        <v>203710</v>
      </c>
      <c r="L10" s="61">
        <v>304082</v>
      </c>
      <c r="R10" s="72" t="str">
        <f>TEXT(R8,"#,##0")</f>
        <v>60,670</v>
      </c>
      <c r="S10" s="72" t="str">
        <f t="shared" ref="S10:Y10" si="2">TEXT(S8,"#,##0")</f>
        <v>102,039</v>
      </c>
      <c r="T10" s="72" t="str">
        <f t="shared" si="2"/>
        <v>127,083</v>
      </c>
      <c r="U10" s="72" t="str">
        <f t="shared" si="2"/>
        <v>283,134</v>
      </c>
      <c r="V10" s="72" t="str">
        <f t="shared" si="2"/>
        <v>65,644</v>
      </c>
      <c r="W10" s="72" t="str">
        <f t="shared" si="2"/>
        <v>105,454</v>
      </c>
      <c r="X10" s="72" t="str">
        <f t="shared" si="2"/>
        <v>32,333</v>
      </c>
      <c r="Y10" s="72" t="str">
        <f t="shared" si="2"/>
        <v>57,443</v>
      </c>
    </row>
    <row r="11" spans="2:25">
      <c r="B11" s="48">
        <v>7</v>
      </c>
      <c r="D11" s="73" t="s">
        <v>54</v>
      </c>
      <c r="E11" s="74">
        <v>29885</v>
      </c>
      <c r="F11" s="75">
        <v>42118</v>
      </c>
      <c r="G11" s="74">
        <v>120499</v>
      </c>
      <c r="H11" s="75">
        <v>377663</v>
      </c>
      <c r="I11" s="74">
        <v>303136</v>
      </c>
      <c r="J11" s="75">
        <v>262322</v>
      </c>
      <c r="K11" s="74">
        <v>171377</v>
      </c>
      <c r="L11" s="75">
        <v>246639</v>
      </c>
      <c r="R11" s="72" t="str">
        <f>TEXT(R8/R7,"0.0%")</f>
        <v>36.7%</v>
      </c>
      <c r="S11" s="72" t="str">
        <f t="shared" ref="S11:Y11" si="3">TEXT(S8/S7,"0.0%")</f>
        <v>33.0%</v>
      </c>
      <c r="T11" s="72" t="str">
        <f t="shared" si="3"/>
        <v>36.0%</v>
      </c>
      <c r="U11" s="72" t="str">
        <f t="shared" si="3"/>
        <v>17.0%</v>
      </c>
      <c r="V11" s="72" t="str">
        <f t="shared" si="3"/>
        <v>12.2%</v>
      </c>
      <c r="W11" s="72" t="str">
        <f t="shared" si="3"/>
        <v>7.3%</v>
      </c>
      <c r="X11" s="72" t="str">
        <f t="shared" si="3"/>
        <v>6.3%</v>
      </c>
      <c r="Y11" s="72" t="str">
        <f t="shared" si="3"/>
        <v>5.4%</v>
      </c>
    </row>
    <row r="12" spans="2:25">
      <c r="B12" s="48">
        <v>8</v>
      </c>
      <c r="D12" s="76" t="s">
        <v>55</v>
      </c>
      <c r="E12" s="74">
        <v>8982</v>
      </c>
      <c r="F12" s="75">
        <v>11881</v>
      </c>
      <c r="G12" s="74">
        <v>14398</v>
      </c>
      <c r="H12" s="75">
        <v>42699</v>
      </c>
      <c r="I12" s="74">
        <v>16276</v>
      </c>
      <c r="J12" s="75">
        <v>40028</v>
      </c>
      <c r="K12" s="74">
        <v>22640</v>
      </c>
      <c r="L12" s="75">
        <v>31786</v>
      </c>
      <c r="R12" s="77" t="str">
        <f t="shared" ref="R12:Y12" si="4">CONCATENATE($G$2,R10,$D$2,R11,$E$2)</f>
        <v>&lt;td class="right0808"&gt;60,670&lt;br&gt;36.7%&lt;/td&gt;</v>
      </c>
      <c r="S12" s="77" t="str">
        <f t="shared" si="4"/>
        <v>&lt;td class="right0808"&gt;102,039&lt;br&gt;33.0%&lt;/td&gt;</v>
      </c>
      <c r="T12" s="77" t="str">
        <f t="shared" si="4"/>
        <v>&lt;td class="right0808"&gt;127,083&lt;br&gt;36.0%&lt;/td&gt;</v>
      </c>
      <c r="U12" s="77" t="str">
        <f t="shared" si="4"/>
        <v>&lt;td class="right0808"&gt;283,134&lt;br&gt;17.0%&lt;/td&gt;</v>
      </c>
      <c r="V12" s="77" t="str">
        <f t="shared" si="4"/>
        <v>&lt;td class="right0808"&gt;65,644&lt;br&gt;12.2%&lt;/td&gt;</v>
      </c>
      <c r="W12" s="77" t="str">
        <f t="shared" si="4"/>
        <v>&lt;td class="right0808"&gt;105,454&lt;br&gt;7.3%&lt;/td&gt;</v>
      </c>
      <c r="X12" s="77" t="str">
        <f t="shared" si="4"/>
        <v>&lt;td class="right0808"&gt;32,333&lt;br&gt;6.3%&lt;/td&gt;</v>
      </c>
      <c r="Y12" s="77" t="str">
        <f t="shared" si="4"/>
        <v>&lt;td class="right0808"&gt;57,443&lt;br&gt;5.4%&lt;/td&gt;</v>
      </c>
    </row>
    <row r="13" spans="2:25">
      <c r="B13" s="48">
        <v>9</v>
      </c>
      <c r="D13" s="76" t="s">
        <v>56</v>
      </c>
      <c r="E13" s="74">
        <v>8404</v>
      </c>
      <c r="F13" s="75">
        <v>11969</v>
      </c>
      <c r="G13" s="74">
        <v>23237</v>
      </c>
      <c r="H13" s="75">
        <v>52946</v>
      </c>
      <c r="I13" s="74">
        <v>29379</v>
      </c>
      <c r="J13" s="75">
        <v>36964</v>
      </c>
      <c r="K13" s="74">
        <v>16301</v>
      </c>
      <c r="L13" s="75">
        <v>26530</v>
      </c>
    </row>
    <row r="14" spans="2:25">
      <c r="B14" s="48">
        <v>10</v>
      </c>
      <c r="D14" s="76" t="s">
        <v>57</v>
      </c>
      <c r="E14" s="74">
        <v>11621</v>
      </c>
      <c r="F14" s="75">
        <v>17636</v>
      </c>
      <c r="G14" s="74">
        <v>81158</v>
      </c>
      <c r="H14" s="75">
        <v>273629</v>
      </c>
      <c r="I14" s="74">
        <v>250196</v>
      </c>
      <c r="J14" s="75">
        <v>175435</v>
      </c>
      <c r="K14" s="74">
        <v>120397</v>
      </c>
      <c r="L14" s="75">
        <v>171149</v>
      </c>
      <c r="R14" s="51" t="str">
        <f>CONCATENATE(R12,S12,T12,U12,V12,W12,X12,Y12)&amp;$F$2</f>
        <v>&lt;td class="right0808"&gt;60,670&lt;br&gt;36.7%&lt;/td&gt;&lt;td class="right0808"&gt;102,039&lt;br&gt;33.0%&lt;/td&gt;&lt;td class="right0808"&gt;127,083&lt;br&gt;36.0%&lt;/td&gt;&lt;td class="right0808"&gt;283,134&lt;br&gt;17.0%&lt;/td&gt;&lt;td class="right0808"&gt;65,644&lt;br&gt;12.2%&lt;/td&gt;&lt;td class="right0808"&gt;105,454&lt;br&gt;7.3%&lt;/td&gt;&lt;td class="right0808"&gt;32,333&lt;br&gt;6.3%&lt;/td&gt;&lt;td class="right0808"&gt;57,443&lt;br&gt;5.4%&lt;/td&gt;&lt;/tr&gt;</v>
      </c>
    </row>
    <row r="15" spans="2:25">
      <c r="B15" s="48">
        <v>11</v>
      </c>
      <c r="D15" s="76" t="s">
        <v>58</v>
      </c>
      <c r="E15" s="74">
        <v>878</v>
      </c>
      <c r="F15" s="75">
        <v>632</v>
      </c>
      <c r="G15" s="74">
        <v>1706</v>
      </c>
      <c r="H15" s="75">
        <v>8389</v>
      </c>
      <c r="I15" s="74">
        <v>7285</v>
      </c>
      <c r="J15" s="75">
        <v>9895</v>
      </c>
      <c r="K15" s="74">
        <v>12039</v>
      </c>
      <c r="L15" s="75">
        <v>17174</v>
      </c>
    </row>
    <row r="16" spans="2:25">
      <c r="B16" s="48">
        <v>12</v>
      </c>
      <c r="D16" s="73" t="s">
        <v>59</v>
      </c>
      <c r="E16" s="74">
        <v>60670</v>
      </c>
      <c r="F16" s="75">
        <v>102039</v>
      </c>
      <c r="G16" s="74">
        <v>127083</v>
      </c>
      <c r="H16" s="75">
        <v>283134</v>
      </c>
      <c r="I16" s="74">
        <v>65644</v>
      </c>
      <c r="J16" s="75">
        <v>105454</v>
      </c>
      <c r="K16" s="74">
        <v>32333</v>
      </c>
      <c r="L16" s="75">
        <v>57443</v>
      </c>
    </row>
    <row r="17" spans="1:23">
      <c r="B17" s="48">
        <v>13</v>
      </c>
    </row>
    <row r="18" spans="1:23">
      <c r="B18" s="48">
        <v>14</v>
      </c>
    </row>
    <row r="19" spans="1:23">
      <c r="B19" s="48">
        <v>21</v>
      </c>
      <c r="E19" s="86" t="s">
        <v>63</v>
      </c>
      <c r="F19" s="86" t="s">
        <v>64</v>
      </c>
      <c r="G19" s="87" t="s">
        <v>65</v>
      </c>
      <c r="H19" s="87" t="s">
        <v>66</v>
      </c>
      <c r="I19" s="86" t="s">
        <v>67</v>
      </c>
      <c r="R19" s="72" t="str">
        <f t="shared" ref="R19:R27" si="5">TEXT(E19,"#,##0")</f>
        <v>小学校</v>
      </c>
      <c r="S19" s="72" t="str">
        <f t="shared" ref="S19:S27" si="6">TEXT(F19,"#,##0")</f>
        <v>中学校</v>
      </c>
      <c r="T19" s="72" t="str">
        <f t="shared" ref="T19" si="7">TEXT(G19,"#,##0")</f>
        <v>高等学校</v>
      </c>
      <c r="U19" s="72" t="str">
        <f t="shared" ref="U19" si="8">TEXT(H19,"#,##0")</f>
        <v>特別支援学校</v>
      </c>
      <c r="V19" s="72" t="str">
        <f t="shared" ref="V19" si="9">TEXT(I19,"#,##0")</f>
        <v>合計</v>
      </c>
    </row>
    <row r="20" spans="1:23">
      <c r="B20" s="48">
        <v>22</v>
      </c>
      <c r="E20" s="88">
        <v>506</v>
      </c>
      <c r="F20" s="88">
        <v>444</v>
      </c>
      <c r="G20" s="88">
        <v>227</v>
      </c>
      <c r="H20" s="88">
        <v>8</v>
      </c>
      <c r="I20" s="88">
        <v>1185</v>
      </c>
      <c r="R20" s="72" t="str">
        <f t="shared" si="5"/>
        <v>506</v>
      </c>
      <c r="S20" s="72" t="str">
        <f t="shared" si="6"/>
        <v>444</v>
      </c>
      <c r="T20" s="72" t="str">
        <f t="shared" ref="T20:W27" si="10">TEXT(G20,"#,##0")</f>
        <v>227</v>
      </c>
      <c r="U20" s="72" t="str">
        <f t="shared" ref="U20:W27" si="11">TEXT(H20,"#,##0")</f>
        <v>8</v>
      </c>
      <c r="V20" s="72" t="str">
        <f t="shared" ref="V20:W27" si="12">TEXT(I20,"#,##0")</f>
        <v>1,185</v>
      </c>
      <c r="W20" s="72"/>
    </row>
    <row r="21" spans="1:23">
      <c r="B21" s="48">
        <v>23</v>
      </c>
      <c r="E21" s="88">
        <v>548</v>
      </c>
      <c r="F21" s="88">
        <v>491</v>
      </c>
      <c r="G21" s="88">
        <v>259</v>
      </c>
      <c r="H21" s="88">
        <v>8</v>
      </c>
      <c r="I21" s="88">
        <v>1306</v>
      </c>
      <c r="R21" s="72" t="str">
        <f t="shared" si="5"/>
        <v>548</v>
      </c>
      <c r="S21" s="72" t="str">
        <f t="shared" si="6"/>
        <v>491</v>
      </c>
      <c r="T21" s="72" t="str">
        <f t="shared" si="10"/>
        <v>259</v>
      </c>
      <c r="U21" s="72" t="str">
        <f t="shared" si="11"/>
        <v>8</v>
      </c>
      <c r="V21" s="72" t="str">
        <f t="shared" si="12"/>
        <v>1,306</v>
      </c>
      <c r="W21" s="72"/>
    </row>
    <row r="22" spans="1:23">
      <c r="B22" s="48">
        <v>24</v>
      </c>
      <c r="D22" s="89" t="s">
        <v>68</v>
      </c>
      <c r="E22" s="88">
        <v>238</v>
      </c>
      <c r="F22" s="88">
        <v>245</v>
      </c>
      <c r="G22" s="88">
        <v>162</v>
      </c>
      <c r="H22" s="88">
        <v>3</v>
      </c>
      <c r="I22" s="88">
        <v>648</v>
      </c>
      <c r="R22" s="72" t="str">
        <f t="shared" si="5"/>
        <v>238</v>
      </c>
      <c r="S22" s="72" t="str">
        <f t="shared" si="6"/>
        <v>245</v>
      </c>
      <c r="T22" s="72" t="str">
        <f t="shared" si="10"/>
        <v>162</v>
      </c>
      <c r="U22" s="72" t="str">
        <f t="shared" si="11"/>
        <v>3</v>
      </c>
      <c r="V22" s="72" t="str">
        <f t="shared" si="12"/>
        <v>648</v>
      </c>
      <c r="W22" s="72"/>
    </row>
    <row r="23" spans="1:23">
      <c r="B23" s="48">
        <v>25</v>
      </c>
      <c r="D23" s="89" t="s">
        <v>68</v>
      </c>
      <c r="E23" s="88">
        <v>17</v>
      </c>
      <c r="F23" s="88">
        <v>43</v>
      </c>
      <c r="G23" s="88">
        <v>15</v>
      </c>
      <c r="H23" s="88">
        <v>0</v>
      </c>
      <c r="I23" s="88">
        <v>75</v>
      </c>
      <c r="R23" s="72" t="str">
        <f t="shared" si="5"/>
        <v>17</v>
      </c>
      <c r="S23" s="72" t="str">
        <f t="shared" si="6"/>
        <v>43</v>
      </c>
      <c r="T23" s="72" t="str">
        <f t="shared" si="10"/>
        <v>15</v>
      </c>
      <c r="U23" s="72" t="str">
        <f t="shared" si="11"/>
        <v>0</v>
      </c>
      <c r="V23" s="72" t="str">
        <f t="shared" si="12"/>
        <v>75</v>
      </c>
      <c r="W23" s="72"/>
    </row>
    <row r="24" spans="1:23">
      <c r="B24" s="48">
        <v>26</v>
      </c>
      <c r="D24" s="89" t="s">
        <v>69</v>
      </c>
      <c r="E24" s="88">
        <v>49</v>
      </c>
      <c r="F24" s="88">
        <v>44</v>
      </c>
      <c r="G24" s="88">
        <v>24</v>
      </c>
      <c r="H24" s="88">
        <v>0</v>
      </c>
      <c r="I24" s="88">
        <v>117</v>
      </c>
      <c r="R24" s="72" t="str">
        <f t="shared" si="5"/>
        <v>49</v>
      </c>
      <c r="S24" s="72" t="str">
        <f t="shared" si="6"/>
        <v>44</v>
      </c>
      <c r="T24" s="72" t="str">
        <f t="shared" si="10"/>
        <v>24</v>
      </c>
      <c r="U24" s="72" t="str">
        <f t="shared" si="11"/>
        <v>0</v>
      </c>
      <c r="V24" s="72" t="str">
        <f t="shared" si="12"/>
        <v>117</v>
      </c>
      <c r="W24" s="72"/>
    </row>
    <row r="25" spans="1:23">
      <c r="B25" s="48">
        <v>27</v>
      </c>
      <c r="D25" s="89" t="s">
        <v>70</v>
      </c>
      <c r="E25" s="88">
        <v>153</v>
      </c>
      <c r="F25" s="88">
        <v>134</v>
      </c>
      <c r="G25" s="88">
        <v>117</v>
      </c>
      <c r="H25" s="88">
        <v>2</v>
      </c>
      <c r="I25" s="88">
        <v>406</v>
      </c>
      <c r="R25" s="72" t="str">
        <f t="shared" si="5"/>
        <v>153</v>
      </c>
      <c r="S25" s="72" t="str">
        <f t="shared" si="6"/>
        <v>134</v>
      </c>
      <c r="T25" s="72" t="str">
        <f t="shared" si="10"/>
        <v>117</v>
      </c>
      <c r="U25" s="72" t="str">
        <f t="shared" si="11"/>
        <v>2</v>
      </c>
      <c r="V25" s="72" t="str">
        <f t="shared" si="12"/>
        <v>406</v>
      </c>
      <c r="W25" s="72"/>
    </row>
    <row r="26" spans="1:23">
      <c r="B26" s="48">
        <v>28</v>
      </c>
      <c r="D26" s="89" t="s">
        <v>71</v>
      </c>
      <c r="E26" s="88">
        <v>19</v>
      </c>
      <c r="F26" s="88">
        <v>24</v>
      </c>
      <c r="G26" s="88">
        <v>6</v>
      </c>
      <c r="H26" s="88">
        <v>1</v>
      </c>
      <c r="I26" s="88">
        <v>50</v>
      </c>
      <c r="R26" s="72" t="str">
        <f t="shared" si="5"/>
        <v>19</v>
      </c>
      <c r="S26" s="72" t="str">
        <f t="shared" si="6"/>
        <v>24</v>
      </c>
      <c r="T26" s="72" t="str">
        <f t="shared" si="10"/>
        <v>6</v>
      </c>
      <c r="U26" s="72" t="str">
        <f t="shared" si="11"/>
        <v>1</v>
      </c>
      <c r="V26" s="72" t="str">
        <f t="shared" si="12"/>
        <v>50</v>
      </c>
      <c r="W26" s="72"/>
    </row>
    <row r="27" spans="1:23" s="51" customFormat="1">
      <c r="A27" s="49"/>
      <c r="B27" s="48">
        <v>29</v>
      </c>
      <c r="C27" s="49"/>
      <c r="D27" s="49"/>
      <c r="E27" s="88">
        <v>391</v>
      </c>
      <c r="F27" s="88">
        <v>320</v>
      </c>
      <c r="G27" s="88">
        <v>148</v>
      </c>
      <c r="H27" s="88">
        <v>5</v>
      </c>
      <c r="I27" s="88">
        <v>864</v>
      </c>
      <c r="J27" s="49"/>
      <c r="K27" s="49"/>
      <c r="L27" s="49"/>
      <c r="M27" s="49"/>
      <c r="N27" s="49"/>
      <c r="O27" s="49"/>
      <c r="P27" s="49"/>
      <c r="Q27" s="49"/>
      <c r="R27" s="72" t="str">
        <f t="shared" si="5"/>
        <v>391</v>
      </c>
      <c r="S27" s="72" t="str">
        <f t="shared" si="6"/>
        <v>320</v>
      </c>
      <c r="T27" s="72" t="str">
        <f t="shared" si="10"/>
        <v>148</v>
      </c>
      <c r="U27" s="72" t="str">
        <f t="shared" si="11"/>
        <v>5</v>
      </c>
      <c r="V27" s="72" t="str">
        <f t="shared" si="12"/>
        <v>864</v>
      </c>
      <c r="W27" s="72"/>
    </row>
    <row r="28" spans="1:23" s="51" customFormat="1">
      <c r="A28" s="49"/>
      <c r="B28" s="48">
        <v>30</v>
      </c>
      <c r="C28" s="49"/>
      <c r="D28" s="49"/>
      <c r="G28" s="49"/>
      <c r="H28" s="49"/>
      <c r="J28" s="49"/>
      <c r="K28" s="49"/>
      <c r="L28" s="49"/>
      <c r="M28" s="49"/>
      <c r="N28" s="49"/>
      <c r="O28" s="49"/>
      <c r="P28" s="49"/>
      <c r="Q28" s="49"/>
      <c r="R28" s="51" t="str">
        <f>CONCATENATE(I$2,J$2,D19,E$2,G$2,R19,E$2,G$2,S19,E$2,G$2,T19,K$2,E$2,G$2,U19,K$2,E$2,G$2,V19,K$2,E$2,F$2)</f>
        <v>&lt;tr&gt;&lt;td&gt;&lt;/td&gt;&lt;td class="right0808"&gt;小学校&lt;/td&gt;&lt;td class="right0808"&gt;中学校&lt;/td&gt;&lt;td class="right0808"&gt;高等学校%&lt;/td&gt;&lt;td class="right0808"&gt;特別支援学校%&lt;/td&gt;&lt;td class="right0808"&gt;合計%&lt;/td&gt;&lt;/tr&gt;</v>
      </c>
      <c r="S28" s="72"/>
      <c r="T28" s="72"/>
    </row>
    <row r="29" spans="1:23" s="51" customFormat="1">
      <c r="A29" s="49"/>
      <c r="B29" s="48">
        <v>31</v>
      </c>
      <c r="C29" s="49"/>
      <c r="D29" s="49"/>
      <c r="G29" s="49"/>
      <c r="H29" s="49"/>
      <c r="J29" s="49"/>
      <c r="K29" s="49"/>
      <c r="L29" s="49"/>
      <c r="M29" s="49"/>
      <c r="N29" s="49"/>
      <c r="O29" s="49"/>
      <c r="P29" s="49"/>
      <c r="Q29" s="49"/>
      <c r="R29" s="51" t="str">
        <f t="shared" ref="R29:R34" si="13">CONCATENATE(I$2,J$2,D20,E$2,G$2,R20,E$2,G$2,S20,E$2,G$2,T20,K$2,E$2,G$2,U20,K$2,E$2,G$2,V20,K$2,E$2,F$2)</f>
        <v>&lt;tr&gt;&lt;td&gt;&lt;/td&gt;&lt;td class="right0808"&gt;506&lt;/td&gt;&lt;td class="right0808"&gt;444&lt;/td&gt;&lt;td class="right0808"&gt;227%&lt;/td&gt;&lt;td class="right0808"&gt;8%&lt;/td&gt;&lt;td class="right0808"&gt;1,185%&lt;/td&gt;&lt;/tr&gt;</v>
      </c>
      <c r="S29" s="72"/>
      <c r="T29" s="72"/>
    </row>
    <row r="30" spans="1:23" s="51" customFormat="1">
      <c r="A30" s="49"/>
      <c r="B30" s="48">
        <v>32</v>
      </c>
      <c r="C30" s="49"/>
      <c r="D30" s="49"/>
      <c r="G30" s="49"/>
      <c r="H30" s="49"/>
      <c r="J30" s="49"/>
      <c r="K30" s="49"/>
      <c r="L30" s="49"/>
      <c r="M30" s="49"/>
      <c r="N30" s="49"/>
      <c r="O30" s="49"/>
      <c r="P30" s="49"/>
      <c r="Q30" s="49"/>
      <c r="R30" s="51" t="str">
        <f t="shared" si="13"/>
        <v>&lt;tr&gt;&lt;td&gt;&lt;/td&gt;&lt;td class="right0808"&gt;548&lt;/td&gt;&lt;td class="right0808"&gt;491&lt;/td&gt;&lt;td class="right0808"&gt;259%&lt;/td&gt;&lt;td class="right0808"&gt;8%&lt;/td&gt;&lt;td class="right0808"&gt;1,306%&lt;/td&gt;&lt;/tr&gt;</v>
      </c>
      <c r="S30" s="72"/>
      <c r="T30" s="72"/>
    </row>
    <row r="31" spans="1:23" s="51" customFormat="1">
      <c r="A31" s="49"/>
      <c r="B31" s="48">
        <v>33</v>
      </c>
      <c r="C31" s="49"/>
      <c r="D31" s="49"/>
      <c r="G31" s="49"/>
      <c r="H31" s="49"/>
      <c r="J31" s="49"/>
      <c r="K31" s="49"/>
      <c r="L31" s="49"/>
      <c r="M31" s="49"/>
      <c r="N31" s="49"/>
      <c r="O31" s="49"/>
      <c r="P31" s="49"/>
      <c r="Q31" s="49"/>
      <c r="R31" s="51" t="str">
        <f t="shared" si="13"/>
        <v>&lt;tr&gt;&lt;td&gt;生命&lt;/td&gt;&lt;td class="right0808"&gt;238&lt;/td&gt;&lt;td class="right0808"&gt;245&lt;/td&gt;&lt;td class="right0808"&gt;162%&lt;/td&gt;&lt;td class="right0808"&gt;3%&lt;/td&gt;&lt;td class="right0808"&gt;648%&lt;/td&gt;&lt;/tr&gt;</v>
      </c>
      <c r="S31" s="72"/>
      <c r="T31" s="72"/>
    </row>
    <row r="32" spans="1:23" s="51" customFormat="1">
      <c r="A32" s="49"/>
      <c r="B32" s="48">
        <v>34</v>
      </c>
      <c r="C32" s="49"/>
      <c r="D32" s="49"/>
      <c r="G32" s="49"/>
      <c r="H32" s="49"/>
      <c r="J32" s="49"/>
      <c r="K32" s="49"/>
      <c r="L32" s="49"/>
      <c r="M32" s="49"/>
      <c r="N32" s="49"/>
      <c r="O32" s="49"/>
      <c r="P32" s="49"/>
      <c r="Q32" s="49"/>
      <c r="R32" s="51" t="str">
        <f t="shared" si="13"/>
        <v>&lt;tr&gt;&lt;td&gt;生命&lt;/td&gt;&lt;td class="right0808"&gt;17&lt;/td&gt;&lt;td class="right0808"&gt;43&lt;/td&gt;&lt;td class="right0808"&gt;15%&lt;/td&gt;&lt;td class="right0808"&gt;0%&lt;/td&gt;&lt;td class="right0808"&gt;75%&lt;/td&gt;&lt;/tr&gt;</v>
      </c>
      <c r="S32" s="72"/>
      <c r="T32" s="72"/>
    </row>
    <row r="33" spans="1:20" s="51" customFormat="1">
      <c r="A33" s="49"/>
      <c r="B33" s="48">
        <v>35</v>
      </c>
      <c r="C33" s="49"/>
      <c r="D33" s="49"/>
      <c r="G33" s="49"/>
      <c r="H33" s="49"/>
      <c r="J33" s="49"/>
      <c r="K33" s="49"/>
      <c r="L33" s="49"/>
      <c r="M33" s="49"/>
      <c r="N33" s="49"/>
      <c r="O33" s="49"/>
      <c r="P33" s="49"/>
      <c r="Q33" s="49"/>
      <c r="R33" s="51" t="str">
        <f t="shared" si="13"/>
        <v>&lt;tr&gt;&lt;td&gt;身体&lt;/td&gt;&lt;td class="right0808"&gt;49&lt;/td&gt;&lt;td class="right0808"&gt;44&lt;/td&gt;&lt;td class="right0808"&gt;24%&lt;/td&gt;&lt;td class="right0808"&gt;0%&lt;/td&gt;&lt;td class="right0808"&gt;117%&lt;/td&gt;&lt;/tr&gt;</v>
      </c>
      <c r="S33" s="72"/>
      <c r="T33" s="72"/>
    </row>
    <row r="34" spans="1:20" s="51" customFormat="1">
      <c r="A34" s="49"/>
      <c r="B34" s="48">
        <v>36</v>
      </c>
      <c r="C34" s="49"/>
      <c r="D34" s="49"/>
      <c r="E34" s="49"/>
      <c r="F34" s="49"/>
      <c r="G34" s="49"/>
      <c r="H34" s="49"/>
      <c r="I34" s="49"/>
      <c r="J34" s="49"/>
      <c r="K34" s="49"/>
      <c r="L34" s="49"/>
      <c r="M34" s="49"/>
      <c r="N34" s="49"/>
      <c r="O34" s="49"/>
      <c r="P34" s="49"/>
      <c r="Q34" s="49"/>
      <c r="R34" s="51" t="str">
        <f t="shared" si="13"/>
        <v>&lt;tr&gt;&lt;td&gt;精神&lt;/td&gt;&lt;td class="right0808"&gt;153&lt;/td&gt;&lt;td class="right0808"&gt;134&lt;/td&gt;&lt;td class="right0808"&gt;117%&lt;/td&gt;&lt;td class="right0808"&gt;2%&lt;/td&gt;&lt;td class="right0808"&gt;406%&lt;/td&gt;&lt;/tr&gt;</v>
      </c>
    </row>
    <row r="35" spans="1:20" s="51" customFormat="1">
      <c r="A35" s="49"/>
      <c r="B35" s="48">
        <v>37</v>
      </c>
      <c r="C35" s="49"/>
      <c r="D35" s="49"/>
      <c r="E35" s="49"/>
      <c r="F35" s="49"/>
      <c r="G35" s="49"/>
      <c r="H35" s="49"/>
      <c r="I35" s="49"/>
      <c r="J35" s="49"/>
      <c r="K35" s="49"/>
      <c r="L35" s="49"/>
      <c r="M35" s="49"/>
      <c r="N35" s="49"/>
      <c r="O35" s="49"/>
      <c r="P35" s="49"/>
      <c r="Q35" s="49"/>
      <c r="R35" s="51" t="str">
        <f>CONCATENATE(I$2,J$2,D26,E$2,G$2,R26,E$2,G$2,S26,E$2,G$2,T26,K$2,E$2,G$2,U26,K$2,E$2,G$2,V26,K$2,E$2,F$2)</f>
        <v>&lt;tr&gt;&lt;td&gt;金品等&lt;/td&gt;&lt;td class="right0808"&gt;19&lt;/td&gt;&lt;td class="right0808"&gt;24&lt;/td&gt;&lt;td class="right0808"&gt;6%&lt;/td&gt;&lt;td class="right0808"&gt;1%&lt;/td&gt;&lt;td class="right0808"&gt;50%&lt;/td&gt;&lt;/tr&gt;</v>
      </c>
    </row>
    <row r="36" spans="1:20" s="51" customFormat="1">
      <c r="A36" s="49"/>
      <c r="B36" s="48">
        <v>38</v>
      </c>
      <c r="C36" s="49"/>
      <c r="D36" s="49"/>
      <c r="E36" s="49"/>
      <c r="F36" s="49"/>
      <c r="G36" s="49"/>
      <c r="H36" s="49"/>
      <c r="I36" s="49"/>
      <c r="J36" s="49"/>
      <c r="K36" s="49"/>
      <c r="L36" s="49"/>
      <c r="M36" s="49"/>
      <c r="N36" s="49"/>
      <c r="O36" s="49"/>
      <c r="P36" s="49"/>
      <c r="Q36" s="49"/>
      <c r="R36" s="51" t="str">
        <f>CONCATENATE(I$2,J$2,D27,E$2,G$2,R27,E$2,G$2,S27,E$2,G$2,T27,K$2,E$2,G$2,U27,K$2,E$2,G$2,V27,K$2,E$2,F$2)</f>
        <v>&lt;tr&gt;&lt;td&gt;&lt;/td&gt;&lt;td class="right0808"&gt;391&lt;/td&gt;&lt;td class="right0808"&gt;320&lt;/td&gt;&lt;td class="right0808"&gt;148%&lt;/td&gt;&lt;td class="right0808"&gt;5%&lt;/td&gt;&lt;td class="right0808"&gt;864%&lt;/td&gt;&lt;/tr&gt;</v>
      </c>
    </row>
    <row r="37" spans="1:20" s="51" customFormat="1">
      <c r="A37" s="49"/>
      <c r="B37" s="48">
        <v>39</v>
      </c>
      <c r="C37" s="49"/>
      <c r="D37" s="49"/>
      <c r="E37" s="49"/>
      <c r="F37" s="49"/>
      <c r="G37" s="49"/>
      <c r="H37" s="49"/>
      <c r="I37" s="49"/>
      <c r="J37" s="49"/>
      <c r="K37" s="49"/>
      <c r="L37" s="49"/>
      <c r="M37" s="49"/>
      <c r="N37" s="49"/>
      <c r="O37" s="49"/>
      <c r="P37" s="49"/>
      <c r="Q37" s="49"/>
      <c r="R37" s="83"/>
    </row>
    <row r="38" spans="1:20" s="51" customFormat="1">
      <c r="A38" s="49"/>
      <c r="B38" s="48">
        <v>40</v>
      </c>
      <c r="C38" s="49"/>
      <c r="D38" s="49"/>
      <c r="E38" s="49"/>
      <c r="F38" s="49"/>
      <c r="G38" s="49"/>
      <c r="H38" s="49"/>
      <c r="I38" s="49"/>
      <c r="J38" s="49"/>
      <c r="K38" s="49"/>
      <c r="L38" s="49"/>
      <c r="M38" s="49"/>
      <c r="N38" s="49"/>
      <c r="O38" s="49"/>
      <c r="P38" s="49"/>
      <c r="Q38" s="49"/>
      <c r="R38" s="83"/>
    </row>
    <row r="39" spans="1:20" s="51" customFormat="1">
      <c r="A39" s="49"/>
      <c r="B39" s="48">
        <v>41</v>
      </c>
      <c r="C39" s="49"/>
      <c r="D39" s="49"/>
      <c r="E39" s="49"/>
      <c r="F39" s="49"/>
      <c r="G39" s="49"/>
      <c r="H39" s="49"/>
      <c r="I39" s="49"/>
      <c r="J39" s="49"/>
      <c r="K39" s="49"/>
      <c r="L39" s="49"/>
      <c r="M39" s="49"/>
      <c r="N39" s="49"/>
      <c r="O39" s="49"/>
      <c r="P39" s="49"/>
      <c r="Q39" s="49"/>
      <c r="R39" s="83"/>
    </row>
    <row r="40" spans="1:20" s="51" customFormat="1">
      <c r="A40" s="49"/>
      <c r="B40" s="48">
        <v>42</v>
      </c>
      <c r="C40" s="49"/>
      <c r="D40" s="49"/>
      <c r="E40" s="49"/>
      <c r="F40" s="49"/>
      <c r="G40" s="49"/>
      <c r="H40" s="49"/>
      <c r="I40" s="49"/>
      <c r="J40" s="49"/>
      <c r="K40" s="49"/>
      <c r="L40" s="49"/>
      <c r="M40" s="49"/>
      <c r="N40" s="49"/>
      <c r="O40" s="49"/>
      <c r="P40" s="49"/>
      <c r="Q40" s="49"/>
    </row>
    <row r="41" spans="1:20" s="51" customFormat="1">
      <c r="A41" s="49"/>
      <c r="B41" s="48">
        <v>43</v>
      </c>
      <c r="C41" s="49"/>
      <c r="D41" s="49"/>
      <c r="E41" s="49"/>
      <c r="F41" s="49"/>
      <c r="G41" s="49"/>
      <c r="H41" s="49"/>
      <c r="I41" s="49"/>
      <c r="J41" s="49"/>
      <c r="K41" s="49"/>
      <c r="L41" s="49"/>
      <c r="M41" s="49"/>
      <c r="N41" s="49"/>
      <c r="O41" s="49"/>
      <c r="P41" s="49"/>
      <c r="Q41" s="49"/>
    </row>
    <row r="42" spans="1:20" s="51" customFormat="1">
      <c r="A42" s="49"/>
      <c r="B42" s="48">
        <v>44</v>
      </c>
      <c r="C42" s="49"/>
      <c r="D42" s="49"/>
      <c r="E42" s="49"/>
      <c r="F42" s="49"/>
      <c r="G42" s="49"/>
      <c r="H42" s="49"/>
      <c r="I42" s="49"/>
      <c r="J42" s="49"/>
      <c r="K42" s="49"/>
      <c r="L42" s="49"/>
      <c r="M42" s="49"/>
      <c r="N42" s="49"/>
      <c r="O42" s="49"/>
      <c r="P42" s="49"/>
      <c r="Q42" s="49"/>
    </row>
    <row r="43" spans="1:20" s="51" customFormat="1">
      <c r="A43" s="49"/>
      <c r="B43" s="48">
        <v>45</v>
      </c>
      <c r="C43" s="49"/>
      <c r="D43" s="49"/>
      <c r="E43" s="49"/>
      <c r="F43" s="49"/>
      <c r="G43" s="49"/>
      <c r="H43" s="49"/>
      <c r="I43" s="49"/>
      <c r="J43" s="49"/>
      <c r="K43" s="49"/>
      <c r="L43" s="49"/>
      <c r="M43" s="49"/>
      <c r="N43" s="49"/>
      <c r="O43" s="49"/>
      <c r="P43" s="49"/>
      <c r="Q43" s="49"/>
    </row>
    <row r="44" spans="1:20" s="51" customFormat="1">
      <c r="A44" s="49"/>
      <c r="B44" s="48">
        <v>46</v>
      </c>
      <c r="C44" s="49"/>
      <c r="D44" s="49"/>
      <c r="E44" s="49"/>
      <c r="F44" s="49"/>
      <c r="G44" s="49"/>
      <c r="H44" s="49"/>
      <c r="I44" s="49"/>
      <c r="J44" s="49"/>
      <c r="K44" s="49"/>
      <c r="L44" s="49"/>
      <c r="M44" s="49"/>
      <c r="N44" s="49"/>
      <c r="O44" s="49"/>
      <c r="P44" s="49"/>
      <c r="Q44" s="49"/>
    </row>
    <row r="45" spans="1:20" s="51" customFormat="1">
      <c r="A45" s="49"/>
      <c r="B45" s="48">
        <v>47</v>
      </c>
      <c r="C45" s="49"/>
      <c r="D45" s="49"/>
      <c r="E45" s="49"/>
      <c r="F45" s="49"/>
      <c r="G45" s="49"/>
      <c r="H45" s="49"/>
      <c r="I45" s="49"/>
      <c r="J45" s="49"/>
      <c r="K45" s="49"/>
      <c r="L45" s="49"/>
      <c r="M45" s="49"/>
      <c r="N45" s="49"/>
      <c r="O45" s="49"/>
      <c r="P45" s="49"/>
      <c r="Q45" s="49"/>
    </row>
    <row r="46" spans="1:20" s="51" customFormat="1">
      <c r="A46" s="49"/>
      <c r="B46" s="48">
        <v>48</v>
      </c>
      <c r="C46" s="49"/>
      <c r="D46" s="49"/>
      <c r="E46" s="49"/>
      <c r="F46" s="49"/>
      <c r="G46" s="49"/>
      <c r="H46" s="49"/>
      <c r="I46" s="49"/>
      <c r="J46" s="49"/>
      <c r="K46" s="49"/>
      <c r="L46" s="49"/>
      <c r="M46" s="49"/>
      <c r="N46" s="49"/>
      <c r="O46" s="49"/>
      <c r="P46" s="49"/>
      <c r="Q46" s="49"/>
    </row>
    <row r="47" spans="1:20" s="51" customFormat="1">
      <c r="A47" s="49"/>
      <c r="B47" s="48">
        <v>49</v>
      </c>
      <c r="C47" s="49"/>
      <c r="D47" s="49"/>
      <c r="E47" s="49"/>
      <c r="F47" s="49"/>
      <c r="G47" s="49"/>
      <c r="H47" s="49"/>
      <c r="I47" s="49"/>
      <c r="J47" s="49"/>
      <c r="K47" s="49"/>
      <c r="L47" s="49"/>
      <c r="M47" s="49"/>
      <c r="N47" s="49"/>
      <c r="O47" s="49"/>
      <c r="P47" s="49"/>
      <c r="Q47" s="49"/>
    </row>
    <row r="48" spans="1:20" s="51" customFormat="1">
      <c r="A48" s="49"/>
      <c r="B48" s="48">
        <v>50</v>
      </c>
      <c r="C48" s="49"/>
      <c r="D48" s="49"/>
      <c r="E48" s="49"/>
      <c r="F48" s="49"/>
      <c r="G48" s="49"/>
      <c r="H48" s="49"/>
      <c r="I48" s="49"/>
      <c r="J48" s="49"/>
      <c r="K48" s="49"/>
      <c r="L48" s="49"/>
      <c r="M48" s="49"/>
      <c r="N48" s="49"/>
      <c r="O48" s="49"/>
      <c r="P48" s="49"/>
      <c r="Q48" s="49"/>
    </row>
    <row r="49" spans="1:17" s="51" customFormat="1">
      <c r="A49" s="49"/>
      <c r="B49" s="48">
        <v>51</v>
      </c>
      <c r="C49" s="49"/>
      <c r="D49" s="49"/>
      <c r="E49" s="49"/>
      <c r="F49" s="49"/>
      <c r="G49" s="49"/>
      <c r="H49" s="49"/>
      <c r="I49" s="49"/>
      <c r="J49" s="49"/>
      <c r="K49" s="49"/>
      <c r="L49" s="49"/>
      <c r="M49" s="49"/>
      <c r="N49" s="49"/>
      <c r="O49" s="49"/>
      <c r="P49" s="49"/>
      <c r="Q49" s="49"/>
    </row>
    <row r="50" spans="1:17" s="51" customFormat="1">
      <c r="A50" s="49"/>
      <c r="B50" s="48">
        <v>52</v>
      </c>
      <c r="C50" s="49"/>
      <c r="D50" s="49"/>
      <c r="E50" s="49"/>
      <c r="F50" s="49"/>
      <c r="G50" s="49"/>
      <c r="H50" s="49"/>
      <c r="I50" s="49"/>
      <c r="J50" s="49"/>
      <c r="K50" s="49"/>
      <c r="L50" s="49"/>
      <c r="M50" s="49"/>
      <c r="N50" s="49"/>
      <c r="O50" s="49"/>
      <c r="P50" s="49"/>
      <c r="Q50" s="49"/>
    </row>
    <row r="51" spans="1:17" s="51" customFormat="1">
      <c r="A51" s="49"/>
      <c r="B51" s="48">
        <v>53</v>
      </c>
      <c r="C51" s="49"/>
      <c r="D51" s="49"/>
      <c r="E51" s="49"/>
      <c r="F51" s="49"/>
      <c r="G51" s="49"/>
      <c r="H51" s="49"/>
      <c r="I51" s="49"/>
      <c r="J51" s="49"/>
      <c r="K51" s="49"/>
      <c r="L51" s="49"/>
      <c r="M51" s="49"/>
      <c r="N51" s="49"/>
      <c r="O51" s="49"/>
      <c r="P51" s="49"/>
      <c r="Q51" s="49"/>
    </row>
    <row r="52" spans="1:17" s="51" customFormat="1">
      <c r="A52" s="49"/>
      <c r="B52" s="48">
        <v>54</v>
      </c>
      <c r="C52" s="49"/>
      <c r="D52" s="49"/>
      <c r="E52" s="49"/>
      <c r="F52" s="49"/>
      <c r="G52" s="49"/>
      <c r="H52" s="49"/>
      <c r="I52" s="49"/>
      <c r="J52" s="49"/>
      <c r="K52" s="49"/>
      <c r="L52" s="49"/>
      <c r="M52" s="49"/>
      <c r="N52" s="49"/>
      <c r="O52" s="49"/>
      <c r="P52" s="49"/>
      <c r="Q52" s="49"/>
    </row>
    <row r="53" spans="1:17" s="51" customFormat="1">
      <c r="A53" s="49"/>
      <c r="B53" s="48">
        <v>55</v>
      </c>
      <c r="C53" s="49"/>
      <c r="D53" s="49"/>
      <c r="E53" s="49"/>
      <c r="F53" s="49"/>
      <c r="G53" s="49"/>
      <c r="H53" s="49"/>
      <c r="I53" s="49"/>
      <c r="J53" s="49"/>
      <c r="K53" s="49"/>
      <c r="L53" s="49"/>
      <c r="M53" s="49"/>
      <c r="N53" s="49"/>
      <c r="O53" s="49"/>
      <c r="P53" s="49"/>
      <c r="Q53" s="49"/>
    </row>
    <row r="54" spans="1:17" s="51" customFormat="1">
      <c r="A54" s="49"/>
      <c r="B54" s="48">
        <v>56</v>
      </c>
      <c r="C54" s="49"/>
      <c r="D54" s="49"/>
      <c r="E54" s="49"/>
      <c r="F54" s="49"/>
      <c r="G54" s="49"/>
      <c r="H54" s="49"/>
      <c r="I54" s="49"/>
      <c r="J54" s="49"/>
      <c r="K54" s="49"/>
      <c r="L54" s="49"/>
      <c r="M54" s="49"/>
      <c r="N54" s="49"/>
      <c r="O54" s="49"/>
      <c r="P54" s="49"/>
      <c r="Q54" s="49"/>
    </row>
    <row r="55" spans="1:17" s="51" customFormat="1">
      <c r="A55" s="49"/>
      <c r="B55" s="48">
        <v>57</v>
      </c>
      <c r="C55" s="49"/>
      <c r="D55" s="49"/>
      <c r="E55" s="49"/>
      <c r="F55" s="49"/>
      <c r="G55" s="49"/>
      <c r="H55" s="49"/>
      <c r="I55" s="49"/>
      <c r="J55" s="49"/>
      <c r="K55" s="49"/>
      <c r="L55" s="49"/>
      <c r="M55" s="49"/>
      <c r="N55" s="49"/>
      <c r="O55" s="49"/>
      <c r="P55" s="49"/>
      <c r="Q55" s="49"/>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いじめ(2-1)</vt:lpstr>
      <vt:lpstr>HTML</vt:lpstr>
      <vt:lpstr>HTML (2)</vt:lpstr>
      <vt:lpstr>'いじめ(2-1)'!Print_Area</vt:lpstr>
      <vt:lpstr>'HTML (2)'!Table</vt:lpstr>
      <vt:lpstr>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Hiroaki Hasegawa</cp:lastModifiedBy>
  <dcterms:created xsi:type="dcterms:W3CDTF">2024-09-24T04:05:13Z</dcterms:created>
  <dcterms:modified xsi:type="dcterms:W3CDTF">2024-11-06T03:26:03Z</dcterms:modified>
</cp:coreProperties>
</file>